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Hulk\AppData\Local\Temp\"/>
    </mc:Choice>
  </mc:AlternateContent>
  <bookViews>
    <workbookView xWindow="2730" yWindow="105" windowWidth="19440" windowHeight="12120" tabRatio="500"/>
  </bookViews>
  <sheets>
    <sheet name="MEET" sheetId="1" r:id="rId1"/>
    <sheet name="Openers" sheetId="2" r:id="rId2"/>
  </sheets>
  <definedNames>
    <definedName name="_xlnm.Print_Area" localSheetId="0">MEET!$A$1:$W$83</definedName>
    <definedName name="_xlnm.Print_Area" localSheetId="1">Openers!$T$4:$X$18</definedName>
  </definedNames>
  <calcPr calcId="152511"/>
</workbook>
</file>

<file path=xl/calcChain.xml><?xml version="1.0" encoding="utf-8"?>
<calcChain xmlns="http://schemas.openxmlformats.org/spreadsheetml/2006/main">
  <c r="J83" i="1" l="1"/>
  <c r="J22" i="2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O40" i="2"/>
  <c r="O32" i="2"/>
  <c r="O39" i="2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1" i="2"/>
  <c r="A2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S24" i="2"/>
  <c r="X33" i="2"/>
  <c r="O24" i="2"/>
  <c r="F24" i="2"/>
  <c r="J28" i="1"/>
  <c r="O28" i="1"/>
  <c r="Q28" i="1" s="1"/>
  <c r="S30" i="2"/>
  <c r="S16" i="2"/>
  <c r="S36" i="2"/>
  <c r="S46" i="2"/>
  <c r="S58" i="2"/>
  <c r="S54" i="2"/>
  <c r="X58" i="2"/>
  <c r="O58" i="2"/>
  <c r="F58" i="2"/>
  <c r="J46" i="1"/>
  <c r="O46" i="1"/>
  <c r="Q46" i="1" s="1"/>
  <c r="X44" i="2"/>
  <c r="O50" i="2"/>
  <c r="F46" i="2"/>
  <c r="X29" i="2"/>
  <c r="O31" i="2"/>
  <c r="F36" i="2"/>
  <c r="J23" i="1"/>
  <c r="O23" i="1"/>
  <c r="Q23" i="1" s="1"/>
  <c r="X11" i="2"/>
  <c r="O12" i="2"/>
  <c r="F16" i="2"/>
  <c r="J38" i="1"/>
  <c r="O38" i="1"/>
  <c r="Q38" i="1" s="1"/>
  <c r="J40" i="1"/>
  <c r="O40" i="1"/>
  <c r="Q40" i="1" s="1"/>
  <c r="J22" i="1"/>
  <c r="O22" i="1"/>
  <c r="Q22" i="1" s="1"/>
  <c r="J41" i="1"/>
  <c r="O41" i="1"/>
  <c r="S41" i="1" s="1"/>
  <c r="J36" i="1"/>
  <c r="O36" i="1"/>
  <c r="Q36" i="1" s="1"/>
  <c r="O45" i="1"/>
  <c r="Q45" i="1" s="1"/>
  <c r="J45" i="1"/>
  <c r="S40" i="2"/>
  <c r="F30" i="2"/>
  <c r="O23" i="2"/>
  <c r="V27" i="2"/>
  <c r="X27" i="2"/>
  <c r="F62" i="2"/>
  <c r="V62" i="2"/>
  <c r="X62" i="2"/>
  <c r="F13" i="2"/>
  <c r="M17" i="2"/>
  <c r="O17" i="2"/>
  <c r="V12" i="2"/>
  <c r="X12" i="2"/>
  <c r="F53" i="2"/>
  <c r="M52" i="2"/>
  <c r="O52" i="2"/>
  <c r="V51" i="2"/>
  <c r="X51" i="2"/>
  <c r="F41" i="2"/>
  <c r="M60" i="2"/>
  <c r="O60" i="2"/>
  <c r="V50" i="2"/>
  <c r="X50" i="2"/>
  <c r="F17" i="2"/>
  <c r="M18" i="2"/>
  <c r="O18" i="2"/>
  <c r="V18" i="2"/>
  <c r="X18" i="2"/>
  <c r="F20" i="2"/>
  <c r="M29" i="2"/>
  <c r="O29" i="2"/>
  <c r="V22" i="2"/>
  <c r="X22" i="2"/>
  <c r="F55" i="2"/>
  <c r="M54" i="2"/>
  <c r="O54" i="2"/>
  <c r="V56" i="2"/>
  <c r="X56" i="2"/>
  <c r="F34" i="2"/>
  <c r="M34" i="2"/>
  <c r="O34" i="2"/>
  <c r="V37" i="2"/>
  <c r="X37" i="2"/>
  <c r="F54" i="2"/>
  <c r="M53" i="2"/>
  <c r="O53" i="2"/>
  <c r="V53" i="2"/>
  <c r="X53" i="2"/>
  <c r="F5" i="2"/>
  <c r="M6" i="2"/>
  <c r="O6" i="2"/>
  <c r="V7" i="2"/>
  <c r="X7" i="2"/>
  <c r="F6" i="2"/>
  <c r="M5" i="2"/>
  <c r="O5" i="2"/>
  <c r="V5" i="2"/>
  <c r="X5" i="2"/>
  <c r="F21" i="2"/>
  <c r="M25" i="2"/>
  <c r="O25" i="2"/>
  <c r="V28" i="2"/>
  <c r="X28" i="2"/>
  <c r="F25" i="2"/>
  <c r="M27" i="2"/>
  <c r="O27" i="2"/>
  <c r="V26" i="2"/>
  <c r="X26" i="2"/>
  <c r="F18" i="2"/>
  <c r="M16" i="2"/>
  <c r="O16" i="2"/>
  <c r="V17" i="2"/>
  <c r="X17" i="2"/>
  <c r="F57" i="2"/>
  <c r="M59" i="2"/>
  <c r="O59" i="2"/>
  <c r="V55" i="2"/>
  <c r="X55" i="2"/>
  <c r="F22" i="2"/>
  <c r="M21" i="2"/>
  <c r="O21" i="2"/>
  <c r="V21" i="2"/>
  <c r="X21" i="2"/>
  <c r="F29" i="2"/>
  <c r="M26" i="2"/>
  <c r="O26" i="2"/>
  <c r="V25" i="2"/>
  <c r="X25" i="2"/>
  <c r="F32" i="2"/>
  <c r="M37" i="2"/>
  <c r="O37" i="2"/>
  <c r="V34" i="2"/>
  <c r="X34" i="2"/>
  <c r="F47" i="2"/>
  <c r="M47" i="2"/>
  <c r="O47" i="2"/>
  <c r="V46" i="2"/>
  <c r="X46" i="2"/>
  <c r="F51" i="2"/>
  <c r="M55" i="2"/>
  <c r="O55" i="2"/>
  <c r="V49" i="2"/>
  <c r="X49" i="2"/>
  <c r="F45" i="2"/>
  <c r="M48" i="2"/>
  <c r="O48" i="2"/>
  <c r="V47" i="2"/>
  <c r="X47" i="2"/>
  <c r="F52" i="2"/>
  <c r="M56" i="2"/>
  <c r="O56" i="2"/>
  <c r="V45" i="2"/>
  <c r="X45" i="2"/>
  <c r="F31" i="2"/>
  <c r="M35" i="2"/>
  <c r="O35" i="2"/>
  <c r="V35" i="2"/>
  <c r="X35" i="2"/>
  <c r="F23" i="2"/>
  <c r="M20" i="2"/>
  <c r="O20" i="2"/>
  <c r="V20" i="2"/>
  <c r="X20" i="2"/>
  <c r="F59" i="2"/>
  <c r="M62" i="2"/>
  <c r="O62" i="2"/>
  <c r="V59" i="2"/>
  <c r="X59" i="2"/>
  <c r="F56" i="2"/>
  <c r="M61" i="2"/>
  <c r="O61" i="2"/>
  <c r="V42" i="2"/>
  <c r="X42" i="2"/>
  <c r="F37" i="2"/>
  <c r="M36" i="2"/>
  <c r="O36" i="2"/>
  <c r="V30" i="2"/>
  <c r="X30" i="2"/>
  <c r="F43" i="2"/>
  <c r="M45" i="2"/>
  <c r="O45" i="2"/>
  <c r="V43" i="2"/>
  <c r="X43" i="2"/>
  <c r="F14" i="2"/>
  <c r="M10" i="2"/>
  <c r="O10" i="2"/>
  <c r="V13" i="2"/>
  <c r="X13" i="2"/>
  <c r="O83" i="1"/>
  <c r="S83" i="1" s="1"/>
  <c r="J72" i="1"/>
  <c r="O72" i="1"/>
  <c r="Q72" i="1" s="1"/>
  <c r="J80" i="1"/>
  <c r="O80" i="1"/>
  <c r="S80" i="1" s="1"/>
  <c r="J65" i="1"/>
  <c r="O65" i="1"/>
  <c r="S65" i="1" s="1"/>
  <c r="J63" i="1"/>
  <c r="O63" i="1"/>
  <c r="Q63" i="1" s="1"/>
  <c r="J53" i="1"/>
  <c r="O53" i="1"/>
  <c r="Q53" i="1" s="1"/>
  <c r="J52" i="1"/>
  <c r="O52" i="1"/>
  <c r="Q52" i="1" s="1"/>
  <c r="J43" i="1"/>
  <c r="O43" i="1"/>
  <c r="Q43" i="1" s="1"/>
  <c r="J48" i="1"/>
  <c r="O48" i="1"/>
  <c r="S48" i="1" s="1"/>
  <c r="J44" i="1"/>
  <c r="O44" i="1"/>
  <c r="S44" i="1" s="1"/>
  <c r="J49" i="1"/>
  <c r="O49" i="1"/>
  <c r="Q49" i="1" s="1"/>
  <c r="J39" i="1"/>
  <c r="O39" i="1"/>
  <c r="Q39" i="1" s="1"/>
  <c r="J47" i="1"/>
  <c r="O47" i="1"/>
  <c r="Q47" i="1" s="1"/>
  <c r="J42" i="1"/>
  <c r="O42" i="1"/>
  <c r="Q42" i="1" s="1"/>
  <c r="J37" i="1"/>
  <c r="O37" i="1"/>
  <c r="S37" i="1" s="1"/>
  <c r="J34" i="1"/>
  <c r="O34" i="1"/>
  <c r="Q34" i="1" s="1"/>
  <c r="J35" i="1"/>
  <c r="O35" i="1"/>
  <c r="S35" i="1" s="1"/>
  <c r="J26" i="1"/>
  <c r="O26" i="1"/>
  <c r="Q26" i="1" s="1"/>
  <c r="J25" i="1"/>
  <c r="O25" i="1"/>
  <c r="S25" i="1" s="1"/>
  <c r="J19" i="1"/>
  <c r="O19" i="1"/>
  <c r="Q19" i="1" s="1"/>
  <c r="J15" i="1"/>
  <c r="O15" i="1"/>
  <c r="S15" i="1" s="1"/>
  <c r="W15" i="1" s="1"/>
  <c r="J17" i="1"/>
  <c r="O17" i="1"/>
  <c r="Q17" i="1" s="1"/>
  <c r="J8" i="1"/>
  <c r="O8" i="1"/>
  <c r="S8" i="1" s="1"/>
  <c r="W8" i="1" s="1"/>
  <c r="J9" i="1"/>
  <c r="O9" i="1"/>
  <c r="Q9" i="1" s="1"/>
  <c r="J7" i="1"/>
  <c r="O7" i="1"/>
  <c r="S7" i="1" s="1"/>
  <c r="W7" i="1" s="1"/>
  <c r="J10" i="1"/>
  <c r="O10" i="1"/>
  <c r="Q10" i="1" s="1"/>
  <c r="J13" i="1"/>
  <c r="O13" i="1"/>
  <c r="S13" i="1" s="1"/>
  <c r="W13" i="1" s="1"/>
  <c r="J12" i="1"/>
  <c r="O12" i="1"/>
  <c r="S12" i="1" s="1"/>
  <c r="W12" i="1" s="1"/>
  <c r="J16" i="1"/>
  <c r="O16" i="1"/>
  <c r="Q16" i="1" s="1"/>
  <c r="J20" i="1"/>
  <c r="O20" i="1"/>
  <c r="Q20" i="1" s="1"/>
  <c r="J24" i="1"/>
  <c r="O24" i="1"/>
  <c r="Q24" i="1" s="1"/>
  <c r="J29" i="1"/>
  <c r="O29" i="1"/>
  <c r="S29" i="1" s="1"/>
  <c r="J31" i="1"/>
  <c r="O31" i="1"/>
  <c r="Q31" i="1" s="1"/>
  <c r="J50" i="1"/>
  <c r="O50" i="1"/>
  <c r="S50" i="1" s="1"/>
  <c r="J55" i="1"/>
  <c r="O55" i="1"/>
  <c r="S55" i="1" s="1"/>
  <c r="J54" i="1"/>
  <c r="O54" i="1"/>
  <c r="S54" i="1" s="1"/>
  <c r="J61" i="1"/>
  <c r="O61" i="1"/>
  <c r="Q61" i="1" s="1"/>
  <c r="J64" i="1"/>
  <c r="O64" i="1"/>
  <c r="S64" i="1" s="1"/>
  <c r="J66" i="1"/>
  <c r="O66" i="1"/>
  <c r="Q66" i="1" s="1"/>
  <c r="J70" i="1"/>
  <c r="O70" i="1"/>
  <c r="S70" i="1" s="1"/>
  <c r="J68" i="1"/>
  <c r="O68" i="1"/>
  <c r="Q68" i="1" s="1"/>
  <c r="J69" i="1"/>
  <c r="O69" i="1"/>
  <c r="S69" i="1" s="1"/>
  <c r="J76" i="1"/>
  <c r="O76" i="1"/>
  <c r="S76" i="1" s="1"/>
  <c r="J75" i="1"/>
  <c r="O75" i="1"/>
  <c r="Q75" i="1" s="1"/>
  <c r="J73" i="1"/>
  <c r="O73" i="1"/>
  <c r="S73" i="1" s="1"/>
  <c r="J74" i="1"/>
  <c r="O74" i="1"/>
  <c r="S74" i="1" s="1"/>
  <c r="J33" i="1"/>
  <c r="O33" i="1"/>
  <c r="Q33" i="1" s="1"/>
  <c r="J79" i="1"/>
  <c r="O79" i="1"/>
  <c r="S79" i="1" s="1"/>
  <c r="J78" i="1"/>
  <c r="O78" i="1"/>
  <c r="Q78" i="1" s="1"/>
  <c r="J82" i="1"/>
  <c r="O82" i="1"/>
  <c r="Q82" i="1" s="1"/>
  <c r="F48" i="2"/>
  <c r="M43" i="2"/>
  <c r="O43" i="2"/>
  <c r="V41" i="2"/>
  <c r="X41" i="2"/>
  <c r="F44" i="2"/>
  <c r="M44" i="2"/>
  <c r="O44" i="2"/>
  <c r="V40" i="2"/>
  <c r="X40" i="2"/>
  <c r="F28" i="2"/>
  <c r="M22" i="2"/>
  <c r="O22" i="2"/>
  <c r="V24" i="2"/>
  <c r="X24" i="2"/>
  <c r="F50" i="2"/>
  <c r="M42" i="2"/>
  <c r="O42" i="2"/>
  <c r="V39" i="2"/>
  <c r="X39" i="2"/>
  <c r="F10" i="2"/>
  <c r="M8" i="2"/>
  <c r="O8" i="2"/>
  <c r="V6" i="2"/>
  <c r="X6" i="2"/>
  <c r="F4" i="2"/>
  <c r="M4" i="2"/>
  <c r="O4" i="2"/>
  <c r="V4" i="2"/>
  <c r="X4" i="2"/>
  <c r="F33" i="2"/>
  <c r="M38" i="2"/>
  <c r="O38" i="2"/>
  <c r="V23" i="2"/>
  <c r="X23" i="2"/>
  <c r="F15" i="2"/>
  <c r="M15" i="2"/>
  <c r="O15" i="2"/>
  <c r="V16" i="2"/>
  <c r="X16" i="2"/>
  <c r="F8" i="2"/>
  <c r="M11" i="2"/>
  <c r="O11" i="2"/>
  <c r="V9" i="2"/>
  <c r="X9" i="2"/>
  <c r="F9" i="2"/>
  <c r="M14" i="2"/>
  <c r="O14" i="2"/>
  <c r="V14" i="2"/>
  <c r="X14" i="2"/>
  <c r="F12" i="2"/>
  <c r="M9" i="2"/>
  <c r="O9" i="2"/>
  <c r="V10" i="2"/>
  <c r="X10" i="2"/>
  <c r="F42" i="2"/>
  <c r="M46" i="2"/>
  <c r="O46" i="2"/>
  <c r="V52" i="2"/>
  <c r="X52" i="2"/>
  <c r="F39" i="2"/>
  <c r="M51" i="2"/>
  <c r="O51" i="2"/>
  <c r="V54" i="2"/>
  <c r="X54" i="2"/>
  <c r="F26" i="2"/>
  <c r="M28" i="2"/>
  <c r="O28" i="2"/>
  <c r="V31" i="2"/>
  <c r="X31" i="2"/>
  <c r="F27" i="2"/>
  <c r="M33" i="2"/>
  <c r="O33" i="2"/>
  <c r="V32" i="2"/>
  <c r="X32" i="2"/>
  <c r="F49" i="2"/>
  <c r="M49" i="2"/>
  <c r="O49" i="2"/>
  <c r="V48" i="2"/>
  <c r="X48" i="2"/>
  <c r="F35" i="2"/>
  <c r="M30" i="2"/>
  <c r="O30" i="2"/>
  <c r="V36" i="2"/>
  <c r="X36" i="2"/>
  <c r="F40" i="2"/>
  <c r="M57" i="2"/>
  <c r="O57" i="2"/>
  <c r="V57" i="2"/>
  <c r="X57" i="2"/>
  <c r="F11" i="2"/>
  <c r="M13" i="2"/>
  <c r="O13" i="2"/>
  <c r="V15" i="2"/>
  <c r="X15" i="2"/>
  <c r="F7" i="2"/>
  <c r="M7" i="2"/>
  <c r="O7" i="2"/>
  <c r="V8" i="2"/>
  <c r="X8" i="2"/>
  <c r="F65" i="2"/>
  <c r="M65" i="2"/>
  <c r="O65" i="2"/>
  <c r="V65" i="2"/>
  <c r="X65" i="2"/>
  <c r="F66" i="2"/>
  <c r="M66" i="2"/>
  <c r="O66" i="2"/>
  <c r="V66" i="2"/>
  <c r="X66" i="2"/>
  <c r="F67" i="2"/>
  <c r="M67" i="2"/>
  <c r="O67" i="2"/>
  <c r="V67" i="2"/>
  <c r="X67" i="2"/>
  <c r="F68" i="2"/>
  <c r="M68" i="2"/>
  <c r="O68" i="2"/>
  <c r="V68" i="2"/>
  <c r="X68" i="2"/>
  <c r="F69" i="2"/>
  <c r="M69" i="2"/>
  <c r="O69" i="2"/>
  <c r="V69" i="2"/>
  <c r="X69" i="2"/>
  <c r="F70" i="2"/>
  <c r="M70" i="2"/>
  <c r="O70" i="2"/>
  <c r="V70" i="2"/>
  <c r="X70" i="2"/>
  <c r="F71" i="2"/>
  <c r="M71" i="2"/>
  <c r="O71" i="2"/>
  <c r="V71" i="2"/>
  <c r="X71" i="2"/>
  <c r="F72" i="2"/>
  <c r="M72" i="2"/>
  <c r="O72" i="2"/>
  <c r="V72" i="2"/>
  <c r="X72" i="2"/>
  <c r="F73" i="2"/>
  <c r="M73" i="2"/>
  <c r="O73" i="2"/>
  <c r="V73" i="2"/>
  <c r="X73" i="2"/>
  <c r="F74" i="2"/>
  <c r="M74" i="2"/>
  <c r="O74" i="2"/>
  <c r="V74" i="2"/>
  <c r="X74" i="2"/>
  <c r="F75" i="2"/>
  <c r="M75" i="2"/>
  <c r="O75" i="2"/>
  <c r="V75" i="2"/>
  <c r="X75" i="2"/>
  <c r="F76" i="2"/>
  <c r="M76" i="2"/>
  <c r="O76" i="2"/>
  <c r="V76" i="2"/>
  <c r="X76" i="2"/>
  <c r="F77" i="2"/>
  <c r="M77" i="2"/>
  <c r="O77" i="2"/>
  <c r="V77" i="2"/>
  <c r="X77" i="2"/>
  <c r="F78" i="2"/>
  <c r="M78" i="2"/>
  <c r="O78" i="2"/>
  <c r="V78" i="2"/>
  <c r="X78" i="2"/>
  <c r="F79" i="2"/>
  <c r="M79" i="2"/>
  <c r="O79" i="2"/>
  <c r="V79" i="2"/>
  <c r="X79" i="2"/>
  <c r="F80" i="2"/>
  <c r="M80" i="2"/>
  <c r="O80" i="2"/>
  <c r="V80" i="2"/>
  <c r="X80" i="2"/>
  <c r="F81" i="2"/>
  <c r="M81" i="2"/>
  <c r="O81" i="2"/>
  <c r="V81" i="2"/>
  <c r="X81" i="2"/>
  <c r="F82" i="2"/>
  <c r="M82" i="2"/>
  <c r="O82" i="2"/>
  <c r="V82" i="2"/>
  <c r="X82" i="2"/>
  <c r="F83" i="2"/>
  <c r="M83" i="2"/>
  <c r="O83" i="2"/>
  <c r="V83" i="2"/>
  <c r="X83" i="2"/>
  <c r="F84" i="2"/>
  <c r="M84" i="2"/>
  <c r="O84" i="2"/>
  <c r="V84" i="2"/>
  <c r="X84" i="2"/>
  <c r="J4" i="2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43" i="2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S36" i="1" l="1"/>
  <c r="S28" i="1"/>
  <c r="S46" i="1"/>
  <c r="W41" i="1"/>
  <c r="W50" i="1"/>
  <c r="S23" i="1"/>
  <c r="S16" i="1"/>
  <c r="W16" i="1" s="1"/>
  <c r="S38" i="1"/>
  <c r="S75" i="1"/>
  <c r="Q44" i="1"/>
  <c r="Q12" i="1"/>
  <c r="S34" i="1"/>
  <c r="Q29" i="1"/>
  <c r="S19" i="1"/>
  <c r="Q37" i="1"/>
  <c r="S43" i="1"/>
  <c r="Q74" i="1"/>
  <c r="S40" i="1"/>
  <c r="W48" i="1" s="1"/>
  <c r="Q35" i="1"/>
  <c r="S31" i="1"/>
  <c r="Q65" i="1"/>
  <c r="Q76" i="1"/>
  <c r="S68" i="1"/>
  <c r="S22" i="1"/>
  <c r="S10" i="1"/>
  <c r="W10" i="1" s="1"/>
  <c r="Q79" i="1"/>
  <c r="S53" i="1"/>
  <c r="W54" i="1" s="1"/>
  <c r="S72" i="1"/>
  <c r="S49" i="1"/>
  <c r="W35" i="1" s="1"/>
  <c r="S66" i="1"/>
  <c r="S42" i="1"/>
  <c r="Q48" i="1"/>
  <c r="S39" i="1"/>
  <c r="W36" i="1" s="1"/>
  <c r="Q55" i="1"/>
  <c r="Q13" i="1"/>
  <c r="Q50" i="1"/>
  <c r="S24" i="1"/>
  <c r="S20" i="1"/>
  <c r="S17" i="1"/>
  <c r="W17" i="1" s="1"/>
  <c r="Q15" i="1"/>
  <c r="Q25" i="1"/>
  <c r="S26" i="1"/>
  <c r="Q83" i="1"/>
  <c r="Q41" i="1"/>
  <c r="S82" i="1"/>
  <c r="S78" i="1"/>
  <c r="S33" i="1"/>
  <c r="W33" i="1" s="1"/>
  <c r="Q73" i="1"/>
  <c r="Q69" i="1"/>
  <c r="Q70" i="1"/>
  <c r="Q64" i="1"/>
  <c r="S61" i="1"/>
  <c r="Q54" i="1"/>
  <c r="S52" i="1"/>
  <c r="W55" i="1" s="1"/>
  <c r="S9" i="1"/>
  <c r="W9" i="1" s="1"/>
  <c r="S45" i="1"/>
  <c r="W44" i="1" s="1"/>
  <c r="Q7" i="1"/>
  <c r="S63" i="1"/>
  <c r="Q8" i="1"/>
  <c r="S47" i="1"/>
  <c r="W37" i="1" s="1"/>
  <c r="Q80" i="1"/>
  <c r="W49" i="1" l="1"/>
  <c r="W52" i="1"/>
  <c r="W42" i="1"/>
  <c r="W53" i="1"/>
  <c r="W40" i="1"/>
  <c r="W47" i="1"/>
  <c r="W43" i="1"/>
  <c r="W34" i="1"/>
  <c r="W38" i="1"/>
  <c r="W45" i="1"/>
  <c r="W39" i="1"/>
  <c r="W46" i="1"/>
</calcChain>
</file>

<file path=xl/sharedStrings.xml><?xml version="1.0" encoding="utf-8"?>
<sst xmlns="http://schemas.openxmlformats.org/spreadsheetml/2006/main" count="719" uniqueCount="250">
  <si>
    <t>Men Open 149-165</t>
    <phoneticPr fontId="4" type="noConversion"/>
  </si>
  <si>
    <t>Men Open 166-181</t>
    <phoneticPr fontId="4" type="noConversion"/>
  </si>
  <si>
    <t>Men Open 182-198</t>
    <phoneticPr fontId="4" type="noConversion"/>
  </si>
  <si>
    <t>Men Open 221-242</t>
    <phoneticPr fontId="4" type="noConversion"/>
  </si>
  <si>
    <t>Men Open SHW</t>
    <phoneticPr fontId="4" type="noConversion"/>
  </si>
  <si>
    <t>Men's Open 149-165</t>
    <phoneticPr fontId="4" type="noConversion"/>
  </si>
  <si>
    <t>Men's Open 166-181</t>
    <phoneticPr fontId="4" type="noConversion"/>
  </si>
  <si>
    <t>Men's Open 182-198</t>
    <phoneticPr fontId="4" type="noConversion"/>
  </si>
  <si>
    <t>Men's Open 199-220</t>
    <phoneticPr fontId="4" type="noConversion"/>
  </si>
  <si>
    <t>Men's Open 221-242</t>
    <phoneticPr fontId="4" type="noConversion"/>
  </si>
  <si>
    <t>Men's Open SHW</t>
    <phoneticPr fontId="4" type="noConversion"/>
  </si>
  <si>
    <t>Place</t>
    <phoneticPr fontId="4" type="noConversion"/>
  </si>
  <si>
    <t>Masters 51+</t>
    <phoneticPr fontId="4" type="noConversion"/>
  </si>
  <si>
    <t>Masters 40-50</t>
    <phoneticPr fontId="4" type="noConversion"/>
  </si>
  <si>
    <t>Teen</t>
    <phoneticPr fontId="4" type="noConversion"/>
  </si>
  <si>
    <t>Men Open 199-220</t>
    <phoneticPr fontId="4" type="noConversion"/>
  </si>
  <si>
    <t>2nd</t>
    <phoneticPr fontId="17" type="noConversion"/>
  </si>
  <si>
    <t>3rd</t>
    <phoneticPr fontId="17" type="noConversion"/>
  </si>
  <si>
    <t>Squat Morning Flight</t>
    <phoneticPr fontId="4" type="noConversion"/>
  </si>
  <si>
    <t>Men's Masters 51+</t>
    <phoneticPr fontId="4" type="noConversion"/>
  </si>
  <si>
    <t>Men's Masters 40-50</t>
    <phoneticPr fontId="4" type="noConversion"/>
  </si>
  <si>
    <r>
      <t xml:space="preserve">APF, AAPF, AWPF "Best Lifter" formula: </t>
    </r>
    <r>
      <rPr>
        <b/>
        <sz val="14"/>
        <rFont val="Arial"/>
        <family val="2"/>
      </rPr>
      <t xml:space="preserve"> (LT) * (GBC) = (PN)</t>
    </r>
    <phoneticPr fontId="4" type="noConversion"/>
  </si>
  <si>
    <r>
      <t xml:space="preserve">APF Master's Formula: </t>
    </r>
    <r>
      <rPr>
        <b/>
        <sz val="14"/>
        <rFont val="Arial"/>
        <family val="2"/>
      </rPr>
      <t xml:space="preserve"> (LT) * (GBC) * (MAM) = (PN)</t>
    </r>
    <phoneticPr fontId="4" type="noConversion"/>
  </si>
  <si>
    <t>First</t>
    <phoneticPr fontId="17" type="noConversion"/>
  </si>
  <si>
    <t>Last</t>
    <phoneticPr fontId="17" type="noConversion"/>
  </si>
  <si>
    <r>
      <t>(LT)</t>
    </r>
    <r>
      <rPr>
        <b/>
        <sz val="14"/>
        <color indexed="21"/>
        <rFont val="Arial"/>
        <family val="2"/>
      </rPr>
      <t xml:space="preserve"> = Lifter's Total</t>
    </r>
    <phoneticPr fontId="4" type="noConversion"/>
  </si>
  <si>
    <t>Opener</t>
    <phoneticPr fontId="17" type="noConversion"/>
  </si>
  <si>
    <t>Product</t>
    <phoneticPr fontId="4" type="noConversion"/>
  </si>
  <si>
    <t>Mstr's Age</t>
    <phoneticPr fontId="4" type="noConversion"/>
  </si>
  <si>
    <t>Squat</t>
    <phoneticPr fontId="4" type="noConversion"/>
  </si>
  <si>
    <t>Bench</t>
    <phoneticPr fontId="4" type="noConversion"/>
  </si>
  <si>
    <t>Women's Open</t>
    <phoneticPr fontId="4" type="noConversion"/>
  </si>
  <si>
    <t>Women's Masters</t>
    <phoneticPr fontId="4" type="noConversion"/>
  </si>
  <si>
    <t>Women's Open</t>
    <phoneticPr fontId="4" type="noConversion"/>
  </si>
  <si>
    <t>Best W  Open</t>
    <phoneticPr fontId="4" type="noConversion"/>
  </si>
  <si>
    <t>Teen Open</t>
    <phoneticPr fontId="4" type="noConversion"/>
  </si>
  <si>
    <t>Best Teen</t>
    <phoneticPr fontId="4" type="noConversion"/>
  </si>
  <si>
    <t>Best  W Masters</t>
    <phoneticPr fontId="4" type="noConversion"/>
  </si>
  <si>
    <t>Dead</t>
    <phoneticPr fontId="4" type="noConversion"/>
  </si>
  <si>
    <t>In Kg</t>
  </si>
  <si>
    <t>In Kg</t>
    <phoneticPr fontId="4" type="noConversion"/>
  </si>
  <si>
    <t>Date</t>
    <phoneticPr fontId="4" type="noConversion"/>
  </si>
  <si>
    <t>Bench Only Teen</t>
    <phoneticPr fontId="4" type="noConversion"/>
  </si>
  <si>
    <t>Bench Only Men's Heavy 220+</t>
    <phoneticPr fontId="4" type="noConversion"/>
  </si>
  <si>
    <t>BO Men's Heavy</t>
    <phoneticPr fontId="4" type="noConversion"/>
  </si>
  <si>
    <t>Bench Morning Flight</t>
    <phoneticPr fontId="4" type="noConversion"/>
  </si>
  <si>
    <t>Squat Afternoon Flight</t>
    <phoneticPr fontId="4" type="noConversion"/>
  </si>
  <si>
    <t>Bench Afternoon Flight</t>
    <phoneticPr fontId="4" type="noConversion"/>
  </si>
  <si>
    <t>Body</t>
    <phoneticPr fontId="17" type="noConversion"/>
  </si>
  <si>
    <t>Weight</t>
    <phoneticPr fontId="17" type="noConversion"/>
  </si>
  <si>
    <r>
      <t>(GBC)</t>
    </r>
    <r>
      <rPr>
        <b/>
        <sz val="14"/>
        <color indexed="21"/>
        <rFont val="Arial"/>
        <family val="2"/>
      </rPr>
      <t xml:space="preserve"> =  Glosbrenner Bodyweight Coefficient</t>
    </r>
    <phoneticPr fontId="4" type="noConversion"/>
  </si>
  <si>
    <r>
      <t>(PN)</t>
    </r>
    <r>
      <rPr>
        <b/>
        <sz val="14"/>
        <color indexed="21"/>
        <rFont val="Arial"/>
        <family val="2"/>
      </rPr>
      <t xml:space="preserve"> = Product Number</t>
    </r>
    <phoneticPr fontId="4" type="noConversion"/>
  </si>
  <si>
    <r>
      <t>(MAM)</t>
    </r>
    <r>
      <rPr>
        <b/>
        <sz val="14"/>
        <color indexed="21"/>
        <rFont val="Arial"/>
        <family val="2"/>
      </rPr>
      <t xml:space="preserve"> = Master's Age Multiple</t>
    </r>
    <phoneticPr fontId="4" type="noConversion"/>
  </si>
  <si>
    <t>Westbrook, Maine</t>
    <phoneticPr fontId="4" type="noConversion"/>
  </si>
  <si>
    <t>Morning Session</t>
    <phoneticPr fontId="4" type="noConversion"/>
  </si>
  <si>
    <t>Weight</t>
    <phoneticPr fontId="4" type="noConversion"/>
  </si>
  <si>
    <t xml:space="preserve">Glosbrenner </t>
    <phoneticPr fontId="4" type="noConversion"/>
  </si>
  <si>
    <t>Total</t>
    <phoneticPr fontId="4" type="noConversion"/>
  </si>
  <si>
    <t>Masters</t>
    <phoneticPr fontId="4" type="noConversion"/>
  </si>
  <si>
    <t>Last</t>
    <phoneticPr fontId="4" type="noConversion"/>
  </si>
  <si>
    <t>First</t>
    <phoneticPr fontId="4" type="noConversion"/>
  </si>
  <si>
    <t>Age</t>
    <phoneticPr fontId="4" type="noConversion"/>
  </si>
  <si>
    <t>Class</t>
    <phoneticPr fontId="4" type="noConversion"/>
  </si>
  <si>
    <t>In Lbs</t>
    <phoneticPr fontId="4" type="noConversion"/>
  </si>
  <si>
    <t>In Kg</t>
    <phoneticPr fontId="4" type="noConversion"/>
  </si>
  <si>
    <t>Coefficient</t>
    <phoneticPr fontId="4" type="noConversion"/>
  </si>
  <si>
    <t>In Lbs</t>
    <phoneticPr fontId="4" type="noConversion"/>
  </si>
  <si>
    <t>Number</t>
    <phoneticPr fontId="4" type="noConversion"/>
  </si>
  <si>
    <t>Multiple</t>
    <phoneticPr fontId="4" type="noConversion"/>
  </si>
  <si>
    <t>Prod Numb</t>
    <phoneticPr fontId="4" type="noConversion"/>
  </si>
  <si>
    <t>Dead Lift Morning Flight</t>
    <phoneticPr fontId="4" type="noConversion"/>
  </si>
  <si>
    <t>Opener</t>
    <phoneticPr fontId="17" type="noConversion"/>
  </si>
  <si>
    <t>Lbs</t>
    <phoneticPr fontId="17" type="noConversion"/>
  </si>
  <si>
    <t>Date</t>
    <phoneticPr fontId="4" type="noConversion"/>
  </si>
  <si>
    <t>Westbrook, Maine</t>
    <phoneticPr fontId="4" type="noConversion"/>
  </si>
  <si>
    <t>Afternoon Session</t>
    <phoneticPr fontId="4" type="noConversion"/>
  </si>
  <si>
    <t>Weight</t>
    <phoneticPr fontId="4" type="noConversion"/>
  </si>
  <si>
    <t xml:space="preserve">Glosbrenner </t>
    <phoneticPr fontId="4" type="noConversion"/>
  </si>
  <si>
    <t>Squat</t>
    <phoneticPr fontId="4" type="noConversion"/>
  </si>
  <si>
    <t>Bench</t>
    <phoneticPr fontId="4" type="noConversion"/>
  </si>
  <si>
    <t>Dead</t>
    <phoneticPr fontId="4" type="noConversion"/>
  </si>
  <si>
    <t>Total</t>
    <phoneticPr fontId="4" type="noConversion"/>
  </si>
  <si>
    <t>Product</t>
    <phoneticPr fontId="4" type="noConversion"/>
  </si>
  <si>
    <t>Awards</t>
    <phoneticPr fontId="4" type="noConversion"/>
  </si>
  <si>
    <t>Last</t>
    <phoneticPr fontId="4" type="noConversion"/>
  </si>
  <si>
    <t>First</t>
    <phoneticPr fontId="4" type="noConversion"/>
  </si>
  <si>
    <t>Age</t>
    <phoneticPr fontId="4" type="noConversion"/>
  </si>
  <si>
    <t>Class</t>
    <phoneticPr fontId="4" type="noConversion"/>
  </si>
  <si>
    <t>In Lbs</t>
    <phoneticPr fontId="4" type="noConversion"/>
  </si>
  <si>
    <t>In Kg</t>
    <phoneticPr fontId="4" type="noConversion"/>
  </si>
  <si>
    <t>Coefficient</t>
    <phoneticPr fontId="4" type="noConversion"/>
  </si>
  <si>
    <t>Number</t>
    <phoneticPr fontId="4" type="noConversion"/>
  </si>
  <si>
    <t>Women's Masters</t>
    <phoneticPr fontId="4" type="noConversion"/>
  </si>
  <si>
    <t>BO Teen</t>
    <phoneticPr fontId="4" type="noConversion"/>
  </si>
  <si>
    <t>Raw Open Men</t>
    <phoneticPr fontId="4" type="noConversion"/>
  </si>
  <si>
    <t>Raw Open Women</t>
    <phoneticPr fontId="4" type="noConversion"/>
  </si>
  <si>
    <t>Raw Open Men</t>
    <phoneticPr fontId="4" type="noConversion"/>
  </si>
  <si>
    <t>Raw Open Women</t>
    <phoneticPr fontId="4" type="noConversion"/>
  </si>
  <si>
    <t>Best  M Masters</t>
    <phoneticPr fontId="4" type="noConversion"/>
  </si>
  <si>
    <t>Kg</t>
    <phoneticPr fontId="17" type="noConversion"/>
  </si>
  <si>
    <t>City, State</t>
  </si>
  <si>
    <t>Chris</t>
  </si>
  <si>
    <t>LaJoie</t>
  </si>
  <si>
    <t>Ray</t>
  </si>
  <si>
    <t>Simoglou</t>
  </si>
  <si>
    <t>Harrison, ME</t>
  </si>
  <si>
    <t>Dana</t>
  </si>
  <si>
    <t>Gillespie</t>
  </si>
  <si>
    <t>Hampton, ME</t>
  </si>
  <si>
    <t>James</t>
  </si>
  <si>
    <t>Banville</t>
  </si>
  <si>
    <t>Lewiston, ME</t>
  </si>
  <si>
    <t>Peter</t>
  </si>
  <si>
    <t>Bennett</t>
  </si>
  <si>
    <t>Pelham, NH</t>
  </si>
  <si>
    <t>Michael</t>
  </si>
  <si>
    <t>Wonyetye</t>
  </si>
  <si>
    <t>Berwick, ME</t>
  </si>
  <si>
    <t>Cheryl</t>
  </si>
  <si>
    <t>Russell</t>
  </si>
  <si>
    <t>Patty</t>
  </si>
  <si>
    <t>Drake</t>
  </si>
  <si>
    <t>Scarborough, ME</t>
  </si>
  <si>
    <t>Kathryn</t>
  </si>
  <si>
    <t>Holt</t>
  </si>
  <si>
    <t>Portland, ME</t>
  </si>
  <si>
    <t>Pam</t>
  </si>
  <si>
    <t>McKeage</t>
  </si>
  <si>
    <t>Limington, ME</t>
  </si>
  <si>
    <t>Wren</t>
  </si>
  <si>
    <t>Withers</t>
  </si>
  <si>
    <t>Riley</t>
  </si>
  <si>
    <t>Libby</t>
  </si>
  <si>
    <t>Standish, ME</t>
  </si>
  <si>
    <t>Connor</t>
  </si>
  <si>
    <t>Drew</t>
  </si>
  <si>
    <t>Richards</t>
  </si>
  <si>
    <t>Westbrook, ME</t>
  </si>
  <si>
    <t>Ryan</t>
  </si>
  <si>
    <t xml:space="preserve">Frank </t>
  </si>
  <si>
    <t xml:space="preserve">Ventriglia Sr. </t>
  </si>
  <si>
    <t>North Attleboro, MA</t>
  </si>
  <si>
    <t>Alex</t>
  </si>
  <si>
    <t>Andonian</t>
  </si>
  <si>
    <t>Lincoln, MA</t>
  </si>
  <si>
    <t>Martin</t>
  </si>
  <si>
    <t>Harrison</t>
  </si>
  <si>
    <t>Beachwood, OH</t>
  </si>
  <si>
    <t>Jesse</t>
  </si>
  <si>
    <t>Florendo</t>
  </si>
  <si>
    <t>Slava</t>
  </si>
  <si>
    <t>Babayan</t>
  </si>
  <si>
    <t>Cumberland, ME</t>
  </si>
  <si>
    <t>Ben</t>
  </si>
  <si>
    <t>Appel</t>
  </si>
  <si>
    <t>South Portland, ME</t>
  </si>
  <si>
    <t>Desmond</t>
  </si>
  <si>
    <t>Brunswick, ME</t>
  </si>
  <si>
    <t>Montague</t>
  </si>
  <si>
    <t>Old Orchard, ME</t>
  </si>
  <si>
    <t>Sean</t>
  </si>
  <si>
    <t>Everett</t>
  </si>
  <si>
    <t>Hampden, ME</t>
  </si>
  <si>
    <t>BJ</t>
  </si>
  <si>
    <t>Fredette</t>
  </si>
  <si>
    <t>Tessa</t>
  </si>
  <si>
    <t>Prince</t>
  </si>
  <si>
    <t>Frank</t>
  </si>
  <si>
    <t>Ventriglia Jr</t>
  </si>
  <si>
    <t>Whelan</t>
  </si>
  <si>
    <t>Ronald</t>
  </si>
  <si>
    <t>Carrier</t>
  </si>
  <si>
    <t>Men Open 166-182</t>
  </si>
  <si>
    <t>Men Open 166-183</t>
  </si>
  <si>
    <t>Mike</t>
  </si>
  <si>
    <t>Danforth</t>
  </si>
  <si>
    <t>Farmington, ME</t>
  </si>
  <si>
    <t>Grogliettino</t>
  </si>
  <si>
    <t>Brandford, CT</t>
  </si>
  <si>
    <t>Paul</t>
  </si>
  <si>
    <t>Vidmar</t>
  </si>
  <si>
    <t>Nicholas</t>
  </si>
  <si>
    <t>Pierce</t>
  </si>
  <si>
    <t>Josh</t>
  </si>
  <si>
    <t>Beaulieu</t>
  </si>
  <si>
    <t>Men Open 221-243</t>
  </si>
  <si>
    <t>Anthony</t>
  </si>
  <si>
    <t>Mureno</t>
  </si>
  <si>
    <t>Cormac</t>
  </si>
  <si>
    <t>Walsh</t>
  </si>
  <si>
    <t>Biddeford, ME</t>
  </si>
  <si>
    <t>Men Open 199-221</t>
  </si>
  <si>
    <t>Mark</t>
  </si>
  <si>
    <t>Paulin</t>
  </si>
  <si>
    <t>Arundel, ME</t>
  </si>
  <si>
    <t>Jeff</t>
  </si>
  <si>
    <t>Hilton</t>
  </si>
  <si>
    <t>Winsham, ME</t>
  </si>
  <si>
    <t>Wiers</t>
  </si>
  <si>
    <t>Auburn, ME</t>
  </si>
  <si>
    <t>Pete</t>
  </si>
  <si>
    <t>Ventriglia</t>
  </si>
  <si>
    <t>Oddi</t>
  </si>
  <si>
    <t>Lydia</t>
  </si>
  <si>
    <t>Frangos</t>
  </si>
  <si>
    <t>Loc</t>
  </si>
  <si>
    <t>Nguyen</t>
  </si>
  <si>
    <t>Charles</t>
  </si>
  <si>
    <t>Mollica</t>
  </si>
  <si>
    <t>Adam</t>
  </si>
  <si>
    <t>Barnes</t>
  </si>
  <si>
    <t>Lyons</t>
  </si>
  <si>
    <t>McCall</t>
  </si>
  <si>
    <t xml:space="preserve">Windham, ME </t>
  </si>
  <si>
    <t>Chandan</t>
  </si>
  <si>
    <t>Bangor, ME</t>
  </si>
  <si>
    <t>Woolwhich, ME</t>
  </si>
  <si>
    <t>MacPhee</t>
  </si>
  <si>
    <t xml:space="preserve">Bristol, ME </t>
  </si>
  <si>
    <t>Milford, ME</t>
  </si>
  <si>
    <t>Jacob</t>
  </si>
  <si>
    <t>Prior</t>
  </si>
  <si>
    <t>Bremen, ME</t>
  </si>
  <si>
    <t>Dustin</t>
  </si>
  <si>
    <t>Cyr</t>
  </si>
  <si>
    <t>Hermon, ME</t>
  </si>
  <si>
    <t>Mollica Jr</t>
  </si>
  <si>
    <t>Barlow</t>
  </si>
  <si>
    <t xml:space="preserve">Russell </t>
  </si>
  <si>
    <t>Joe</t>
  </si>
  <si>
    <t>Kenney</t>
  </si>
  <si>
    <t>Saco, ME</t>
  </si>
  <si>
    <t>Brian</t>
  </si>
  <si>
    <t>Genovsi</t>
  </si>
  <si>
    <t>Genovisi</t>
  </si>
  <si>
    <t>South Portland</t>
  </si>
  <si>
    <t>Scott</t>
  </si>
  <si>
    <t>Depanfilis</t>
  </si>
  <si>
    <t>East Kingston, NE</t>
  </si>
  <si>
    <t>Newton, MA</t>
  </si>
  <si>
    <t>Barns</t>
  </si>
  <si>
    <t>William</t>
  </si>
  <si>
    <t>Gorman</t>
  </si>
  <si>
    <t>Carlos</t>
  </si>
  <si>
    <t>Reed</t>
  </si>
  <si>
    <t>Portland,ME</t>
  </si>
  <si>
    <t>Cody</t>
  </si>
  <si>
    <t>Rattleff</t>
  </si>
  <si>
    <t>DQ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</si>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</sst>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00"/>
    <numFmt numFmtId="166" formatCode="mmmm\ d\,\ yyyy"/>
    <numFmt numFmtId="167" formatCode="0.0"/>
    <numFmt numFmtId="168" formatCode="0.0000"/>
  </numFmts>
  <fonts count="5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0"/>
      <color indexed="61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sz val="8"/>
      <name val="Verdana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6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61"/>
      <name val="Arial"/>
      <family val="2"/>
    </font>
    <font>
      <b/>
      <sz val="12"/>
      <color indexed="17"/>
      <name val="Arial"/>
      <family val="2"/>
    </font>
    <font>
      <b/>
      <sz val="16"/>
      <color indexed="12"/>
      <name val="Arial"/>
      <family val="2"/>
    </font>
    <font>
      <b/>
      <sz val="11"/>
      <color indexed="18"/>
      <name val="Arial"/>
      <family val="2"/>
    </font>
    <font>
      <b/>
      <sz val="9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b/>
      <sz val="16"/>
      <color indexed="61"/>
      <name val="Arial"/>
      <family val="2"/>
    </font>
    <font>
      <b/>
      <sz val="11"/>
      <color indexed="6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43"/>
      </patternFill>
    </fill>
  </fills>
  <borders count="2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tted">
        <color indexed="12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3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18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19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4" xfId="0" applyFont="1" applyBorder="1" applyAlignment="1">
      <alignment horizontal="center"/>
    </xf>
    <xf numFmtId="166" fontId="11" fillId="0" borderId="5" xfId="0" applyNumberFormat="1" applyFont="1" applyBorder="1" applyAlignment="1">
      <alignment horizontal="left"/>
    </xf>
    <xf numFmtId="164" fontId="24" fillId="0" borderId="0" xfId="0" applyNumberFormat="1" applyFont="1" applyBorder="1" applyAlignment="1">
      <alignment horizontal="center"/>
    </xf>
    <xf numFmtId="0" fontId="27" fillId="0" borderId="0" xfId="0" applyFont="1"/>
    <xf numFmtId="164" fontId="8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166" fontId="31" fillId="0" borderId="5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65" fontId="23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center"/>
    </xf>
    <xf numFmtId="0" fontId="25" fillId="0" borderId="3" xfId="0" applyFont="1" applyBorder="1"/>
    <xf numFmtId="1" fontId="23" fillId="0" borderId="3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20" fillId="2" borderId="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9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10" fillId="0" borderId="8" xfId="0" applyFont="1" applyBorder="1"/>
    <xf numFmtId="164" fontId="5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0" fontId="8" fillId="0" borderId="10" xfId="0" applyFont="1" applyBorder="1"/>
    <xf numFmtId="0" fontId="9" fillId="0" borderId="11" xfId="0" applyFont="1" applyBorder="1"/>
    <xf numFmtId="0" fontId="8" fillId="0" borderId="11" xfId="0" applyFont="1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164" fontId="8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0" fillId="0" borderId="12" xfId="0" applyBorder="1"/>
    <xf numFmtId="166" fontId="35" fillId="0" borderId="5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12" fillId="0" borderId="15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" fontId="33" fillId="3" borderId="3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/>
    <xf numFmtId="167" fontId="41" fillId="0" borderId="3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6" fontId="43" fillId="0" borderId="5" xfId="0" applyNumberFormat="1" applyFont="1" applyBorder="1" applyAlignment="1">
      <alignment horizontal="left"/>
    </xf>
    <xf numFmtId="0" fontId="42" fillId="0" borderId="19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left"/>
    </xf>
    <xf numFmtId="0" fontId="0" fillId="0" borderId="19" xfId="0" applyFill="1" applyBorder="1"/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center"/>
    </xf>
    <xf numFmtId="0" fontId="25" fillId="0" borderId="19" xfId="0" applyFont="1" applyFill="1" applyBorder="1"/>
    <xf numFmtId="1" fontId="23" fillId="0" borderId="19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/>
    </xf>
    <xf numFmtId="1" fontId="33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0" fontId="40" fillId="0" borderId="19" xfId="0" applyFont="1" applyFill="1" applyBorder="1"/>
    <xf numFmtId="0" fontId="37" fillId="0" borderId="19" xfId="0" applyFont="1" applyFill="1" applyBorder="1"/>
    <xf numFmtId="0" fontId="15" fillId="0" borderId="0" xfId="0" applyFont="1" applyFill="1" applyBorder="1" applyAlignment="1">
      <alignment horizontal="left"/>
    </xf>
    <xf numFmtId="0" fontId="38" fillId="0" borderId="0" xfId="0" applyFont="1"/>
    <xf numFmtId="0" fontId="36" fillId="0" borderId="0" xfId="0" applyFont="1" applyAlignment="1">
      <alignment horizontal="right"/>
    </xf>
    <xf numFmtId="0" fontId="44" fillId="0" borderId="0" xfId="0" applyFont="1"/>
    <xf numFmtId="0" fontId="45" fillId="0" borderId="19" xfId="0" applyFont="1" applyFill="1" applyBorder="1" applyAlignment="1">
      <alignment horizontal="left"/>
    </xf>
    <xf numFmtId="0" fontId="46" fillId="0" borderId="3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7" fillId="0" borderId="19" xfId="0" applyFont="1" applyFill="1" applyBorder="1" applyAlignment="1">
      <alignment horizontal="left"/>
    </xf>
    <xf numFmtId="0" fontId="48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48" fillId="0" borderId="3" xfId="0" applyFont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68" fontId="6" fillId="0" borderId="20" xfId="0" applyNumberFormat="1" applyFont="1" applyFill="1" applyBorder="1" applyAlignment="1">
      <alignment horizontal="center"/>
    </xf>
    <xf numFmtId="1" fontId="33" fillId="0" borderId="20" xfId="0" applyNumberFormat="1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68" fontId="6" fillId="0" borderId="3" xfId="0" applyNumberFormat="1" applyFont="1" applyFill="1" applyBorder="1" applyAlignment="1">
      <alignment horizontal="center"/>
    </xf>
    <xf numFmtId="167" fontId="19" fillId="0" borderId="3" xfId="0" applyNumberFormat="1" applyFont="1" applyFill="1" applyBorder="1" applyAlignment="1">
      <alignment horizontal="center"/>
    </xf>
    <xf numFmtId="0" fontId="49" fillId="0" borderId="0" xfId="0" applyFont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1" fillId="0" borderId="0" xfId="0" applyFont="1"/>
    <xf numFmtId="0" fontId="50" fillId="0" borderId="3" xfId="0" applyFont="1" applyBorder="1" applyAlignment="1">
      <alignment horizontal="left"/>
    </xf>
    <xf numFmtId="167" fontId="51" fillId="0" borderId="3" xfId="0" applyNumberFormat="1" applyFont="1" applyBorder="1" applyAlignment="1">
      <alignment horizontal="center"/>
    </xf>
    <xf numFmtId="167" fontId="52" fillId="0" borderId="3" xfId="0" applyNumberFormat="1" applyFont="1" applyBorder="1" applyAlignment="1">
      <alignment horizontal="center"/>
    </xf>
    <xf numFmtId="0" fontId="50" fillId="0" borderId="3" xfId="0" applyFont="1" applyFill="1" applyBorder="1" applyAlignment="1">
      <alignment horizontal="left"/>
    </xf>
    <xf numFmtId="164" fontId="50" fillId="0" borderId="3" xfId="0" applyNumberFormat="1" applyFont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20" fillId="4" borderId="3" xfId="0" applyNumberFormat="1" applyFont="1" applyFill="1" applyBorder="1" applyAlignment="1">
      <alignment horizontal="center"/>
    </xf>
    <xf numFmtId="1" fontId="23" fillId="4" borderId="3" xfId="0" applyNumberFormat="1" applyFont="1" applyFill="1" applyBorder="1" applyAlignment="1">
      <alignment horizontal="center"/>
    </xf>
    <xf numFmtId="1" fontId="20" fillId="5" borderId="3" xfId="0" applyNumberFormat="1" applyFont="1" applyFill="1" applyBorder="1" applyAlignment="1">
      <alignment horizontal="center"/>
    </xf>
    <xf numFmtId="1" fontId="33" fillId="5" borderId="3" xfId="0" applyNumberFormat="1" applyFont="1" applyFill="1" applyBorder="1" applyAlignment="1">
      <alignment horizontal="center"/>
    </xf>
    <xf numFmtId="0" fontId="5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showGridLines="0" tabSelected="1" view="pageBreakPreview" topLeftCell="A51" zoomScale="60" zoomScaleNormal="75" workbookViewId="0">
      <selection activeCell="F76" sqref="F76:F77"/>
    </sheetView>
  </sheetViews>
  <sheetFormatPr defaultColWidth="11.42578125" defaultRowHeight="12.75" x14ac:dyDescent="0.2"/>
  <cols>
    <col min="1" max="1" width="21" customWidth="1"/>
    <col min="2" max="2" width="7.28515625" customWidth="1"/>
    <col min="3" max="3" width="26.7109375" style="11" bestFit="1" customWidth="1"/>
    <col min="4" max="4" width="15.85546875" customWidth="1"/>
    <col min="5" max="5" width="25.42578125" customWidth="1"/>
    <col min="6" max="6" width="27.7109375" bestFit="1" customWidth="1"/>
    <col min="7" max="7" width="6.85546875" customWidth="1"/>
    <col min="8" max="8" width="20.42578125" bestFit="1" customWidth="1"/>
    <col min="9" max="9" width="10.140625" customWidth="1"/>
    <col min="10" max="10" width="11.42578125" customWidth="1"/>
    <col min="11" max="11" width="12.85546875" customWidth="1"/>
    <col min="12" max="12" width="11" bestFit="1" customWidth="1"/>
    <col min="13" max="13" width="11" customWidth="1"/>
    <col min="14" max="14" width="11" bestFit="1" customWidth="1"/>
    <col min="15" max="15" width="12.42578125" customWidth="1"/>
    <col min="16" max="16" width="2.28515625" customWidth="1"/>
    <col min="17" max="17" width="10.5703125" bestFit="1" customWidth="1"/>
    <col min="18" max="18" width="2.28515625" customWidth="1"/>
    <col min="19" max="19" width="8.42578125" customWidth="1"/>
    <col min="20" max="20" width="2.28515625" customWidth="1"/>
    <col min="21" max="21" width="11" bestFit="1" customWidth="1"/>
    <col min="22" max="22" width="2.28515625" customWidth="1"/>
    <col min="23" max="23" width="8.42578125" customWidth="1"/>
    <col min="24" max="24" width="7.140625" customWidth="1"/>
    <col min="25" max="25" width="7.42578125" customWidth="1"/>
  </cols>
  <sheetData>
    <row r="1" spans="1:23" ht="18" x14ac:dyDescent="0.25">
      <c r="C1" s="50"/>
      <c r="D1" s="51" t="s">
        <v>21</v>
      </c>
      <c r="E1" s="52"/>
      <c r="F1" s="52"/>
      <c r="G1" s="53"/>
      <c r="H1" s="54"/>
      <c r="I1" s="55"/>
      <c r="J1" s="51" t="s">
        <v>22</v>
      </c>
      <c r="K1" s="56"/>
      <c r="L1" s="52"/>
      <c r="M1" s="51"/>
      <c r="N1" s="57"/>
      <c r="O1" s="58"/>
      <c r="P1" s="58"/>
      <c r="Q1" s="58"/>
      <c r="R1" s="59"/>
      <c r="S1" s="60"/>
      <c r="T1" s="2"/>
      <c r="U1" s="2"/>
      <c r="V1" s="2"/>
      <c r="W1" s="3"/>
    </row>
    <row r="2" spans="1:23" ht="21" thickBot="1" x14ac:dyDescent="0.35">
      <c r="C2" s="61" t="s">
        <v>25</v>
      </c>
      <c r="D2" s="62"/>
      <c r="E2" s="63" t="s">
        <v>50</v>
      </c>
      <c r="F2" s="63"/>
      <c r="G2" s="64"/>
      <c r="H2" s="65"/>
      <c r="I2" s="1"/>
      <c r="J2" s="62"/>
      <c r="K2" s="63" t="s">
        <v>51</v>
      </c>
      <c r="L2" s="66"/>
      <c r="M2" s="62"/>
      <c r="N2" s="63" t="s">
        <v>52</v>
      </c>
      <c r="O2" s="67"/>
      <c r="P2" s="67"/>
      <c r="Q2" s="67"/>
      <c r="R2" s="68"/>
      <c r="S2" s="69"/>
      <c r="U2" s="28"/>
      <c r="V2" s="28"/>
      <c r="W2" s="3"/>
    </row>
    <row r="3" spans="1:23" ht="24" thickBot="1" x14ac:dyDescent="0.4">
      <c r="C3" s="99" t="s">
        <v>73</v>
      </c>
      <c r="D3" s="151"/>
      <c r="E3" s="23" t="s">
        <v>53</v>
      </c>
      <c r="F3" s="23"/>
      <c r="G3" s="23"/>
      <c r="H3" s="23"/>
      <c r="I3" s="6">
        <v>2.2046000000000001</v>
      </c>
      <c r="J3" s="8"/>
      <c r="K3" s="70"/>
      <c r="L3" s="8"/>
      <c r="M3" s="8"/>
      <c r="N3" s="8"/>
      <c r="O3" s="23" t="s">
        <v>54</v>
      </c>
      <c r="P3" s="44"/>
      <c r="Q3" s="8"/>
      <c r="S3" s="8"/>
      <c r="T3" s="8"/>
      <c r="U3" s="8"/>
      <c r="V3" s="8"/>
      <c r="W3" s="9"/>
    </row>
    <row r="4" spans="1:23" ht="15.75" x14ac:dyDescent="0.25">
      <c r="B4" s="5"/>
      <c r="C4" s="22"/>
      <c r="D4" s="5"/>
      <c r="E4" s="4"/>
      <c r="F4" s="4"/>
      <c r="G4" s="5"/>
      <c r="H4" s="5"/>
      <c r="I4" s="71" t="s">
        <v>55</v>
      </c>
      <c r="J4" s="72" t="s">
        <v>55</v>
      </c>
      <c r="K4" s="73" t="s">
        <v>56</v>
      </c>
      <c r="L4" s="72" t="s">
        <v>29</v>
      </c>
      <c r="M4" s="72" t="s">
        <v>30</v>
      </c>
      <c r="N4" s="72" t="s">
        <v>38</v>
      </c>
      <c r="O4" s="72" t="s">
        <v>57</v>
      </c>
      <c r="P4" s="41"/>
      <c r="Q4" s="71" t="s">
        <v>57</v>
      </c>
      <c r="S4" s="74" t="s">
        <v>27</v>
      </c>
      <c r="T4" s="46"/>
      <c r="U4" s="75" t="s">
        <v>28</v>
      </c>
      <c r="V4" s="35"/>
      <c r="W4" s="75" t="s">
        <v>58</v>
      </c>
    </row>
    <row r="5" spans="1:23" ht="16.5" thickBot="1" x14ac:dyDescent="0.3">
      <c r="B5" s="77" t="s">
        <v>11</v>
      </c>
      <c r="C5" s="91" t="s">
        <v>41</v>
      </c>
      <c r="D5" s="77" t="s">
        <v>60</v>
      </c>
      <c r="E5" s="77" t="s">
        <v>59</v>
      </c>
      <c r="F5" s="77" t="s">
        <v>100</v>
      </c>
      <c r="G5" s="77" t="s">
        <v>61</v>
      </c>
      <c r="H5" s="77" t="s">
        <v>62</v>
      </c>
      <c r="I5" s="78" t="s">
        <v>63</v>
      </c>
      <c r="J5" s="79" t="s">
        <v>64</v>
      </c>
      <c r="K5" s="80" t="s">
        <v>65</v>
      </c>
      <c r="L5" s="79" t="s">
        <v>40</v>
      </c>
      <c r="M5" s="79" t="s">
        <v>40</v>
      </c>
      <c r="N5" s="79" t="s">
        <v>39</v>
      </c>
      <c r="O5" s="79" t="s">
        <v>40</v>
      </c>
      <c r="P5" s="81"/>
      <c r="Q5" s="78" t="s">
        <v>66</v>
      </c>
      <c r="R5" s="12"/>
      <c r="S5" s="82" t="s">
        <v>67</v>
      </c>
      <c r="T5" s="46"/>
      <c r="U5" s="83" t="s">
        <v>68</v>
      </c>
      <c r="V5" s="35"/>
      <c r="W5" s="84" t="s">
        <v>69</v>
      </c>
    </row>
    <row r="6" spans="1:23" ht="20.25" x14ac:dyDescent="0.3">
      <c r="A6" s="132" t="s">
        <v>98</v>
      </c>
      <c r="B6" s="21"/>
      <c r="C6" s="7" t="s">
        <v>19</v>
      </c>
      <c r="E6" s="8"/>
      <c r="F6" s="8"/>
      <c r="G6" s="8"/>
      <c r="H6" s="8"/>
      <c r="I6" s="8"/>
      <c r="J6" s="47"/>
      <c r="K6" s="48"/>
      <c r="L6" s="8"/>
      <c r="M6" s="8"/>
      <c r="N6" s="8"/>
      <c r="O6" s="8"/>
      <c r="P6" s="8"/>
      <c r="Q6" s="8"/>
      <c r="R6" s="12"/>
      <c r="S6" s="8"/>
      <c r="T6" s="8"/>
      <c r="U6" s="9"/>
      <c r="V6" s="9"/>
      <c r="W6" s="9"/>
    </row>
    <row r="7" spans="1:23" ht="20.25" x14ac:dyDescent="0.3">
      <c r="A7" s="124"/>
      <c r="B7" s="100">
        <v>1</v>
      </c>
      <c r="C7" s="94">
        <v>40678</v>
      </c>
      <c r="D7" s="15" t="s">
        <v>112</v>
      </c>
      <c r="E7" s="15" t="s">
        <v>113</v>
      </c>
      <c r="F7" s="15" t="s">
        <v>114</v>
      </c>
      <c r="G7" s="14">
        <v>77</v>
      </c>
      <c r="H7" s="92" t="s">
        <v>12</v>
      </c>
      <c r="I7" s="32">
        <v>195</v>
      </c>
      <c r="J7" s="26">
        <f>(I7/$I$3)</f>
        <v>88.451419758686384</v>
      </c>
      <c r="K7" s="36">
        <v>0.6179</v>
      </c>
      <c r="L7" s="26">
        <v>155</v>
      </c>
      <c r="M7" s="26">
        <v>80</v>
      </c>
      <c r="N7" s="26">
        <v>185</v>
      </c>
      <c r="O7" s="26">
        <f>SUM(L7:N7)</f>
        <v>420</v>
      </c>
      <c r="P7" s="26"/>
      <c r="Q7" s="37">
        <f>(O7*$I$3)</f>
        <v>925.93200000000002</v>
      </c>
      <c r="R7" s="38"/>
      <c r="S7" s="39">
        <f>(O7*K7)</f>
        <v>259.51800000000003</v>
      </c>
      <c r="T7" s="39"/>
      <c r="U7" s="40">
        <v>1.9179999999999999</v>
      </c>
      <c r="V7" s="40"/>
      <c r="W7" s="156">
        <f>(U7*S7)</f>
        <v>497.75552400000004</v>
      </c>
    </row>
    <row r="8" spans="1:23" ht="20.25" x14ac:dyDescent="0.3">
      <c r="A8" s="124"/>
      <c r="B8" s="100">
        <v>2</v>
      </c>
      <c r="C8" s="94">
        <v>40678</v>
      </c>
      <c r="D8" s="15" t="s">
        <v>106</v>
      </c>
      <c r="E8" s="15" t="s">
        <v>107</v>
      </c>
      <c r="F8" s="15" t="s">
        <v>108</v>
      </c>
      <c r="G8" s="14">
        <v>66</v>
      </c>
      <c r="H8" s="92" t="s">
        <v>12</v>
      </c>
      <c r="I8" s="32">
        <v>218</v>
      </c>
      <c r="J8" s="26">
        <f>(I8/$I$3)</f>
        <v>98.88415131996733</v>
      </c>
      <c r="K8" s="36">
        <v>0.58430000000000004</v>
      </c>
      <c r="L8" s="26">
        <v>255</v>
      </c>
      <c r="M8" s="26">
        <v>60</v>
      </c>
      <c r="N8" s="26">
        <v>230</v>
      </c>
      <c r="O8" s="26">
        <f>SUM(L8:N8)</f>
        <v>545</v>
      </c>
      <c r="P8" s="26"/>
      <c r="Q8" s="37">
        <f>(O8*$I$3)</f>
        <v>1201.5070000000001</v>
      </c>
      <c r="R8" s="38"/>
      <c r="S8" s="39">
        <f>(O8*K8)</f>
        <v>318.44350000000003</v>
      </c>
      <c r="T8" s="39"/>
      <c r="U8" s="40">
        <v>1.5109999999999999</v>
      </c>
      <c r="V8" s="40"/>
      <c r="W8" s="156">
        <f>(U8*S8)</f>
        <v>481.16812850000002</v>
      </c>
    </row>
    <row r="9" spans="1:23" ht="20.25" x14ac:dyDescent="0.3">
      <c r="A9" s="124"/>
      <c r="B9" s="100">
        <v>3</v>
      </c>
      <c r="C9" s="94">
        <v>40678</v>
      </c>
      <c r="D9" s="15" t="s">
        <v>109</v>
      </c>
      <c r="E9" s="15" t="s">
        <v>110</v>
      </c>
      <c r="F9" s="15" t="s">
        <v>111</v>
      </c>
      <c r="G9" s="14">
        <v>51</v>
      </c>
      <c r="H9" s="92" t="s">
        <v>12</v>
      </c>
      <c r="I9" s="32">
        <v>234</v>
      </c>
      <c r="J9" s="26">
        <f>(I9/$I$3)</f>
        <v>106.14170371042366</v>
      </c>
      <c r="K9" s="36">
        <v>0.56874999999999998</v>
      </c>
      <c r="L9" s="26">
        <v>245</v>
      </c>
      <c r="M9" s="26">
        <v>162.5</v>
      </c>
      <c r="N9" s="26">
        <v>205</v>
      </c>
      <c r="O9" s="26">
        <f>SUM(L9:N9)</f>
        <v>612.5</v>
      </c>
      <c r="P9" s="26"/>
      <c r="Q9" s="37">
        <f>(O9*$I$3)</f>
        <v>1350.3175000000001</v>
      </c>
      <c r="R9" s="38"/>
      <c r="S9" s="39">
        <f>(O9*K9)</f>
        <v>348.359375</v>
      </c>
      <c r="T9" s="39"/>
      <c r="U9" s="40">
        <v>1.147</v>
      </c>
      <c r="V9" s="40"/>
      <c r="W9" s="156">
        <f>(U9*S9)</f>
        <v>399.56820312500003</v>
      </c>
    </row>
    <row r="10" spans="1:23" ht="20.25" x14ac:dyDescent="0.3">
      <c r="A10" s="124"/>
      <c r="B10" s="100">
        <v>4</v>
      </c>
      <c r="C10" s="94">
        <v>40678</v>
      </c>
      <c r="D10" s="15" t="s">
        <v>115</v>
      </c>
      <c r="E10" s="139" t="s">
        <v>116</v>
      </c>
      <c r="F10" s="15" t="s">
        <v>117</v>
      </c>
      <c r="G10" s="14">
        <v>62</v>
      </c>
      <c r="H10" s="92" t="s">
        <v>12</v>
      </c>
      <c r="I10" s="32">
        <v>180</v>
      </c>
      <c r="J10" s="26">
        <f>(I10/$I$3)</f>
        <v>81.64746439263358</v>
      </c>
      <c r="K10" s="36">
        <v>0.64924999999999999</v>
      </c>
      <c r="L10" s="26">
        <v>237.5</v>
      </c>
      <c r="M10" s="26">
        <v>30</v>
      </c>
      <c r="N10" s="26">
        <v>65</v>
      </c>
      <c r="O10" s="26">
        <f>SUM(L10:N10)</f>
        <v>332.5</v>
      </c>
      <c r="P10" s="26"/>
      <c r="Q10" s="37">
        <f>(O10*$I$3)</f>
        <v>733.02949999999998</v>
      </c>
      <c r="R10" s="38"/>
      <c r="S10" s="39">
        <f>(O10*K10)</f>
        <v>215.87562499999999</v>
      </c>
      <c r="T10" s="39"/>
      <c r="U10" s="40">
        <v>1.393</v>
      </c>
      <c r="V10" s="40"/>
      <c r="W10" s="156">
        <f>(U10*S10)</f>
        <v>300.71474562499998</v>
      </c>
    </row>
    <row r="11" spans="1:23" ht="20.25" x14ac:dyDescent="0.3">
      <c r="A11" s="132"/>
      <c r="B11" s="103"/>
      <c r="C11" s="104" t="s">
        <v>20</v>
      </c>
      <c r="D11" s="105"/>
      <c r="E11" s="106"/>
      <c r="F11" s="106"/>
      <c r="G11" s="107"/>
      <c r="H11" s="108"/>
      <c r="I11" s="109"/>
      <c r="J11" s="110"/>
      <c r="K11" s="111"/>
      <c r="L11" s="110"/>
      <c r="M11" s="110"/>
      <c r="N11" s="110"/>
      <c r="O11" s="110"/>
      <c r="P11" s="110"/>
      <c r="Q11" s="112"/>
      <c r="R11" s="113"/>
      <c r="S11" s="114"/>
      <c r="T11" s="114"/>
      <c r="U11" s="115"/>
      <c r="V11" s="115"/>
      <c r="W11" s="116"/>
    </row>
    <row r="12" spans="1:23" ht="20.25" x14ac:dyDescent="0.3">
      <c r="B12" s="100">
        <v>1</v>
      </c>
      <c r="C12" s="94">
        <v>40678</v>
      </c>
      <c r="D12" s="15" t="s">
        <v>103</v>
      </c>
      <c r="E12" s="139" t="s">
        <v>104</v>
      </c>
      <c r="F12" s="15" t="s">
        <v>105</v>
      </c>
      <c r="G12" s="14">
        <v>50</v>
      </c>
      <c r="H12" s="92" t="s">
        <v>13</v>
      </c>
      <c r="I12" s="32">
        <v>197</v>
      </c>
      <c r="J12" s="26">
        <f>(I12/$I$3)</f>
        <v>89.358613807493413</v>
      </c>
      <c r="K12" s="36">
        <v>0.61434999999999995</v>
      </c>
      <c r="L12" s="26">
        <v>227.5</v>
      </c>
      <c r="M12" s="26">
        <v>160</v>
      </c>
      <c r="N12" s="26">
        <v>242</v>
      </c>
      <c r="O12" s="26">
        <f>SUM(L12:N12)</f>
        <v>629.5</v>
      </c>
      <c r="P12" s="26"/>
      <c r="Q12" s="37">
        <f>(O12*$I$3)</f>
        <v>1387.7957000000001</v>
      </c>
      <c r="R12" s="38"/>
      <c r="S12" s="39">
        <f>(O12*K12)</f>
        <v>386.73332499999998</v>
      </c>
      <c r="T12" s="39"/>
      <c r="U12" s="40">
        <v>1.1299999999999999</v>
      </c>
      <c r="V12" s="40"/>
      <c r="W12" s="156">
        <f>(U12*S12)</f>
        <v>437.00865724999994</v>
      </c>
    </row>
    <row r="13" spans="1:23" ht="20.25" x14ac:dyDescent="0.3">
      <c r="A13" s="124"/>
      <c r="B13" s="157" t="s">
        <v>249</v>
      </c>
      <c r="C13" s="94">
        <v>40678</v>
      </c>
      <c r="D13" s="15" t="s">
        <v>101</v>
      </c>
      <c r="E13" s="15" t="s">
        <v>102</v>
      </c>
      <c r="F13" s="139" t="s">
        <v>213</v>
      </c>
      <c r="G13" s="14">
        <v>50</v>
      </c>
      <c r="H13" s="92" t="s">
        <v>13</v>
      </c>
      <c r="I13" s="32">
        <v>240</v>
      </c>
      <c r="J13" s="26">
        <f>(I13/$I$3)</f>
        <v>108.86328585684477</v>
      </c>
      <c r="K13" s="36">
        <v>0.56415000000000004</v>
      </c>
      <c r="L13" s="26">
        <v>275</v>
      </c>
      <c r="M13" s="26">
        <v>0</v>
      </c>
      <c r="N13" s="26">
        <v>0</v>
      </c>
      <c r="O13" s="26">
        <f>SUM(L13:N13)</f>
        <v>275</v>
      </c>
      <c r="P13" s="26"/>
      <c r="Q13" s="37">
        <f>(O13*$I$3)</f>
        <v>606.26499999999999</v>
      </c>
      <c r="R13" s="38"/>
      <c r="S13" s="39">
        <f>(O13*K13)</f>
        <v>155.14125000000001</v>
      </c>
      <c r="T13" s="39"/>
      <c r="U13" s="40">
        <v>1.1299999999999999</v>
      </c>
      <c r="V13" s="40"/>
      <c r="W13" s="156">
        <f>(U13*S13)</f>
        <v>175.30961249999999</v>
      </c>
    </row>
    <row r="14" spans="1:23" ht="20.25" x14ac:dyDescent="0.3">
      <c r="A14" s="129" t="s">
        <v>37</v>
      </c>
      <c r="B14" s="103"/>
      <c r="C14" s="127" t="s">
        <v>92</v>
      </c>
      <c r="D14" s="105"/>
      <c r="E14" s="106"/>
      <c r="F14" s="106"/>
      <c r="G14" s="107"/>
      <c r="H14" s="117"/>
      <c r="I14" s="109"/>
      <c r="J14" s="110"/>
      <c r="K14" s="111"/>
      <c r="L14" s="110"/>
      <c r="M14" s="110"/>
      <c r="N14" s="110"/>
      <c r="O14" s="110"/>
      <c r="P14" s="110"/>
      <c r="Q14" s="112"/>
      <c r="R14" s="113"/>
      <c r="S14" s="114"/>
      <c r="T14" s="114"/>
      <c r="U14" s="115"/>
      <c r="V14" s="115"/>
      <c r="W14" s="116"/>
    </row>
    <row r="15" spans="1:23" ht="20.25" x14ac:dyDescent="0.3">
      <c r="A15" s="124"/>
      <c r="B15" s="100">
        <v>1</v>
      </c>
      <c r="C15" s="94">
        <v>40678</v>
      </c>
      <c r="D15" s="15" t="s">
        <v>120</v>
      </c>
      <c r="E15" s="15" t="s">
        <v>121</v>
      </c>
      <c r="F15" s="15" t="s">
        <v>122</v>
      </c>
      <c r="G15" s="14">
        <v>49</v>
      </c>
      <c r="H15" s="128" t="s">
        <v>32</v>
      </c>
      <c r="I15" s="32">
        <v>193</v>
      </c>
      <c r="J15" s="26">
        <f>(I15/$I$3)</f>
        <v>87.544225709879342</v>
      </c>
      <c r="K15" s="36">
        <v>0.75939999999999996</v>
      </c>
      <c r="L15" s="26">
        <v>120</v>
      </c>
      <c r="M15" s="26">
        <v>60</v>
      </c>
      <c r="N15" s="26">
        <v>145</v>
      </c>
      <c r="O15" s="26">
        <f>SUM(L15:N15)</f>
        <v>325</v>
      </c>
      <c r="P15" s="26"/>
      <c r="Q15" s="37">
        <f>(O15*$I$3)</f>
        <v>716.495</v>
      </c>
      <c r="R15" s="38"/>
      <c r="S15" s="39">
        <f>(O15*K15)</f>
        <v>246.80499999999998</v>
      </c>
      <c r="T15" s="39"/>
      <c r="U15" s="40">
        <v>1.113</v>
      </c>
      <c r="V15" s="40"/>
      <c r="W15" s="156">
        <f>(U15*S15)</f>
        <v>274.69396499999999</v>
      </c>
    </row>
    <row r="16" spans="1:23" ht="20.25" x14ac:dyDescent="0.3">
      <c r="A16" s="124"/>
      <c r="B16" s="100">
        <v>2</v>
      </c>
      <c r="C16" s="94">
        <v>40678</v>
      </c>
      <c r="D16" s="15" t="s">
        <v>118</v>
      </c>
      <c r="E16" s="15" t="s">
        <v>119</v>
      </c>
      <c r="F16" s="139" t="s">
        <v>215</v>
      </c>
      <c r="G16" s="14">
        <v>55</v>
      </c>
      <c r="H16" s="128" t="s">
        <v>32</v>
      </c>
      <c r="I16" s="32">
        <v>153</v>
      </c>
      <c r="J16" s="26">
        <f>(I16/$I$3)</f>
        <v>69.40034473373855</v>
      </c>
      <c r="K16" s="36">
        <v>0.88175000000000003</v>
      </c>
      <c r="L16" s="26">
        <v>80</v>
      </c>
      <c r="M16" s="26">
        <v>55</v>
      </c>
      <c r="N16" s="26">
        <v>115</v>
      </c>
      <c r="O16" s="26">
        <f>SUM(L16:N16)</f>
        <v>250</v>
      </c>
      <c r="P16" s="26"/>
      <c r="Q16" s="37">
        <f>(O16*$I$3)</f>
        <v>551.15</v>
      </c>
      <c r="R16" s="38"/>
      <c r="S16" s="39">
        <f>(O16*K16)</f>
        <v>220.4375</v>
      </c>
      <c r="T16" s="39"/>
      <c r="U16" s="40">
        <v>1.2250000000000001</v>
      </c>
      <c r="V16" s="40"/>
      <c r="W16" s="156">
        <f>(U16*S16)</f>
        <v>270.03593750000005</v>
      </c>
    </row>
    <row r="17" spans="1:23" ht="20.25" x14ac:dyDescent="0.3">
      <c r="A17" s="124"/>
      <c r="B17" s="100">
        <v>3</v>
      </c>
      <c r="C17" s="94">
        <v>40678</v>
      </c>
      <c r="D17" s="15" t="s">
        <v>123</v>
      </c>
      <c r="E17" s="15" t="s">
        <v>124</v>
      </c>
      <c r="F17" s="15" t="s">
        <v>125</v>
      </c>
      <c r="G17" s="14">
        <v>41</v>
      </c>
      <c r="H17" s="128" t="s">
        <v>32</v>
      </c>
      <c r="I17" s="32">
        <v>268</v>
      </c>
      <c r="J17" s="26">
        <f>(I17/$I$3)</f>
        <v>121.56400254014333</v>
      </c>
      <c r="K17" s="36">
        <v>0.67591999999999997</v>
      </c>
      <c r="L17" s="26">
        <v>125</v>
      </c>
      <c r="M17" s="26">
        <v>87.5</v>
      </c>
      <c r="N17" s="26">
        <v>167.5</v>
      </c>
      <c r="O17" s="26">
        <f>SUM(L17:N17)</f>
        <v>380</v>
      </c>
      <c r="P17" s="26"/>
      <c r="Q17" s="37">
        <f>(O17*$I$3)</f>
        <v>837.74800000000005</v>
      </c>
      <c r="R17" s="38"/>
      <c r="S17" s="39">
        <f>(O17*K17)</f>
        <v>256.84960000000001</v>
      </c>
      <c r="T17" s="39"/>
      <c r="U17" s="40">
        <v>1.01</v>
      </c>
      <c r="V17" s="40"/>
      <c r="W17" s="156">
        <f>(U17*S17)</f>
        <v>259.41809599999999</v>
      </c>
    </row>
    <row r="18" spans="1:23" ht="20.25" x14ac:dyDescent="0.3">
      <c r="A18" s="129" t="s">
        <v>34</v>
      </c>
      <c r="B18" s="119"/>
      <c r="C18" s="127" t="s">
        <v>31</v>
      </c>
      <c r="D18" s="105"/>
      <c r="E18" s="106"/>
      <c r="F18" s="106"/>
      <c r="G18" s="107"/>
      <c r="H18" s="117"/>
      <c r="I18" s="109"/>
      <c r="J18" s="110"/>
      <c r="K18" s="111"/>
      <c r="L18" s="110"/>
      <c r="M18" s="110"/>
      <c r="N18" s="110"/>
      <c r="O18" s="110"/>
      <c r="P18" s="110"/>
      <c r="Q18" s="112"/>
      <c r="R18" s="113"/>
      <c r="S18" s="120"/>
      <c r="T18" s="29"/>
      <c r="U18" s="20"/>
      <c r="V18" s="20"/>
      <c r="W18" s="49"/>
    </row>
    <row r="19" spans="1:23" ht="20.25" x14ac:dyDescent="0.3">
      <c r="B19" s="100">
        <v>1</v>
      </c>
      <c r="C19" s="94">
        <v>40678</v>
      </c>
      <c r="D19" s="15" t="s">
        <v>129</v>
      </c>
      <c r="E19" s="15" t="s">
        <v>130</v>
      </c>
      <c r="F19" s="15" t="s">
        <v>125</v>
      </c>
      <c r="G19" s="14">
        <v>34</v>
      </c>
      <c r="H19" s="128" t="s">
        <v>31</v>
      </c>
      <c r="I19" s="32">
        <v>202</v>
      </c>
      <c r="J19" s="26">
        <f>(I19/$I$3)</f>
        <v>91.626598929511019</v>
      </c>
      <c r="K19" s="36">
        <v>0.74175000000000002</v>
      </c>
      <c r="L19" s="26">
        <v>107.5</v>
      </c>
      <c r="M19" s="26">
        <v>62.5</v>
      </c>
      <c r="N19" s="26">
        <v>120</v>
      </c>
      <c r="O19" s="26">
        <f>SUM(L19:N19)</f>
        <v>290</v>
      </c>
      <c r="P19" s="26"/>
      <c r="Q19" s="37">
        <f>(O19*$I$3)</f>
        <v>639.33400000000006</v>
      </c>
      <c r="R19" s="38"/>
      <c r="S19" s="155">
        <f>(O19*K19)</f>
        <v>215.10750000000002</v>
      </c>
      <c r="T19" s="45"/>
      <c r="U19" s="20"/>
      <c r="V19" s="20"/>
      <c r="W19" s="49"/>
    </row>
    <row r="20" spans="1:23" ht="20.25" x14ac:dyDescent="0.3">
      <c r="B20" s="100">
        <v>2</v>
      </c>
      <c r="C20" s="94">
        <v>40678</v>
      </c>
      <c r="D20" s="15" t="s">
        <v>126</v>
      </c>
      <c r="E20" s="15" t="s">
        <v>127</v>
      </c>
      <c r="F20" s="15" t="s">
        <v>128</v>
      </c>
      <c r="G20" s="14">
        <v>31</v>
      </c>
      <c r="H20" s="128" t="s">
        <v>33</v>
      </c>
      <c r="I20" s="32">
        <v>132</v>
      </c>
      <c r="J20" s="26">
        <f>(I20/$I$3)</f>
        <v>59.874807221264625</v>
      </c>
      <c r="K20" s="36">
        <v>0.98960000000000004</v>
      </c>
      <c r="L20" s="26">
        <v>62.5</v>
      </c>
      <c r="M20" s="26">
        <v>40</v>
      </c>
      <c r="N20" s="26">
        <v>85</v>
      </c>
      <c r="O20" s="26">
        <f>SUM(L20:N20)</f>
        <v>187.5</v>
      </c>
      <c r="P20" s="26"/>
      <c r="Q20" s="37">
        <f>(O20*$I$3)</f>
        <v>413.36250000000001</v>
      </c>
      <c r="R20" s="38"/>
      <c r="S20" s="155">
        <f>(O20*K20)</f>
        <v>185.55</v>
      </c>
      <c r="T20" s="45"/>
      <c r="U20" s="20"/>
      <c r="V20" s="20"/>
      <c r="W20" s="49"/>
    </row>
    <row r="21" spans="1:23" ht="20.25" x14ac:dyDescent="0.3">
      <c r="A21" s="131" t="s">
        <v>36</v>
      </c>
      <c r="B21" s="119"/>
      <c r="C21" s="130" t="s">
        <v>35</v>
      </c>
      <c r="D21" s="105"/>
      <c r="E21" s="106"/>
      <c r="F21" s="106"/>
      <c r="G21" s="107"/>
      <c r="H21" s="117"/>
      <c r="I21" s="109"/>
      <c r="J21" s="110"/>
      <c r="K21" s="111"/>
      <c r="L21" s="110"/>
      <c r="M21" s="110"/>
      <c r="N21" s="110"/>
      <c r="O21" s="110"/>
      <c r="P21" s="110"/>
      <c r="Q21" s="112"/>
      <c r="R21" s="113"/>
      <c r="S21" s="120"/>
      <c r="T21" s="45"/>
      <c r="U21" s="20"/>
      <c r="V21" s="20"/>
      <c r="W21" s="49"/>
    </row>
    <row r="22" spans="1:23" ht="20.25" x14ac:dyDescent="0.3">
      <c r="A22" s="124"/>
      <c r="B22" s="100">
        <v>1</v>
      </c>
      <c r="C22" s="94">
        <v>40678</v>
      </c>
      <c r="D22" s="15" t="s">
        <v>119</v>
      </c>
      <c r="E22" s="15" t="s">
        <v>227</v>
      </c>
      <c r="F22" s="15" t="s">
        <v>128</v>
      </c>
      <c r="G22" s="14">
        <v>18</v>
      </c>
      <c r="H22" s="93" t="s">
        <v>14</v>
      </c>
      <c r="I22" s="32">
        <v>194</v>
      </c>
      <c r="J22" s="26">
        <f>(I22/$I$3)</f>
        <v>87.997822734282863</v>
      </c>
      <c r="K22" s="36">
        <v>0.61990000000000001</v>
      </c>
      <c r="L22" s="26">
        <v>197.5</v>
      </c>
      <c r="M22" s="26">
        <v>107.5</v>
      </c>
      <c r="N22" s="26">
        <v>227.5</v>
      </c>
      <c r="O22" s="26">
        <f>SUM(L22:N22)</f>
        <v>532.5</v>
      </c>
      <c r="P22" s="26"/>
      <c r="Q22" s="37">
        <f>(O22*$I$3)</f>
        <v>1173.9495000000002</v>
      </c>
      <c r="R22" s="38"/>
      <c r="S22" s="155">
        <f>(O22*K22)</f>
        <v>330.09674999999999</v>
      </c>
      <c r="T22" s="137"/>
      <c r="U22" s="20"/>
      <c r="V22" s="20"/>
      <c r="W22" s="49"/>
    </row>
    <row r="23" spans="1:23" ht="20.25" x14ac:dyDescent="0.3">
      <c r="A23" s="124"/>
      <c r="B23" s="100">
        <v>2</v>
      </c>
      <c r="C23" s="94">
        <v>40678</v>
      </c>
      <c r="D23" s="15" t="s">
        <v>229</v>
      </c>
      <c r="E23" s="15" t="s">
        <v>230</v>
      </c>
      <c r="F23" s="15" t="s">
        <v>133</v>
      </c>
      <c r="G23" s="14">
        <v>16</v>
      </c>
      <c r="H23" s="93" t="s">
        <v>14</v>
      </c>
      <c r="I23" s="32">
        <v>159</v>
      </c>
      <c r="J23" s="26">
        <f>(I23/$I$3)</f>
        <v>72.121926880159663</v>
      </c>
      <c r="K23" s="36">
        <v>0.70945000000000003</v>
      </c>
      <c r="L23" s="26">
        <v>157.5</v>
      </c>
      <c r="M23" s="150">
        <v>92.5</v>
      </c>
      <c r="N23" s="26">
        <v>182.5</v>
      </c>
      <c r="O23" s="26">
        <f>SUM(L23:N23)</f>
        <v>432.5</v>
      </c>
      <c r="P23" s="26"/>
      <c r="Q23" s="37">
        <f>(O23*$I$3)</f>
        <v>953.48950000000002</v>
      </c>
      <c r="R23" s="38"/>
      <c r="S23" s="155">
        <f>(O23*K23)</f>
        <v>306.83712500000001</v>
      </c>
      <c r="T23" s="45"/>
      <c r="U23" s="20"/>
      <c r="V23" s="20"/>
      <c r="W23" s="49"/>
    </row>
    <row r="24" spans="1:23" ht="20.25" x14ac:dyDescent="0.3">
      <c r="A24" s="124"/>
      <c r="B24" s="100">
        <v>3</v>
      </c>
      <c r="C24" s="94">
        <v>40678</v>
      </c>
      <c r="D24" s="15" t="s">
        <v>131</v>
      </c>
      <c r="E24" s="15" t="s">
        <v>132</v>
      </c>
      <c r="F24" s="15" t="s">
        <v>133</v>
      </c>
      <c r="G24" s="14">
        <v>19</v>
      </c>
      <c r="H24" s="93" t="s">
        <v>14</v>
      </c>
      <c r="I24" s="32">
        <v>176</v>
      </c>
      <c r="J24" s="26">
        <f>(I24/$I$3)</f>
        <v>79.833076295019495</v>
      </c>
      <c r="K24" s="36">
        <v>0.65895000000000004</v>
      </c>
      <c r="L24" s="26">
        <v>150</v>
      </c>
      <c r="M24" s="26">
        <v>102.5</v>
      </c>
      <c r="N24" s="26">
        <v>185</v>
      </c>
      <c r="O24" s="26">
        <f>SUM(L24:N24)</f>
        <v>437.5</v>
      </c>
      <c r="P24" s="26"/>
      <c r="Q24" s="37">
        <f>(O24*$I$3)</f>
        <v>964.51250000000005</v>
      </c>
      <c r="R24" s="38"/>
      <c r="S24" s="155">
        <f>(O24*K24)</f>
        <v>288.29062500000003</v>
      </c>
      <c r="T24" s="45"/>
      <c r="U24" s="20"/>
      <c r="V24" s="20"/>
      <c r="W24" s="49"/>
    </row>
    <row r="25" spans="1:23" ht="20.25" x14ac:dyDescent="0.3">
      <c r="A25" s="124"/>
      <c r="B25" s="100">
        <v>4</v>
      </c>
      <c r="C25" s="94">
        <v>40678</v>
      </c>
      <c r="D25" s="15" t="s">
        <v>214</v>
      </c>
      <c r="E25" s="15" t="s">
        <v>212</v>
      </c>
      <c r="F25" s="15" t="s">
        <v>122</v>
      </c>
      <c r="G25" s="14">
        <v>16</v>
      </c>
      <c r="H25" s="93" t="s">
        <v>14</v>
      </c>
      <c r="I25" s="32">
        <v>237</v>
      </c>
      <c r="J25" s="26">
        <f>(I25/$I$3)</f>
        <v>107.50249478363422</v>
      </c>
      <c r="K25" s="36">
        <v>0.56637499999999996</v>
      </c>
      <c r="L25" s="26">
        <v>160</v>
      </c>
      <c r="M25" s="26">
        <v>110</v>
      </c>
      <c r="N25" s="26">
        <v>190</v>
      </c>
      <c r="O25" s="26">
        <f>SUM(L25:N25)</f>
        <v>460</v>
      </c>
      <c r="P25" s="26"/>
      <c r="Q25" s="37">
        <f>(O25*$I$3)</f>
        <v>1014.1160000000001</v>
      </c>
      <c r="R25" s="38"/>
      <c r="S25" s="155">
        <f>(O25*K25)</f>
        <v>260.53249999999997</v>
      </c>
      <c r="T25" s="45"/>
      <c r="U25" s="20"/>
      <c r="V25" s="20"/>
      <c r="W25" s="49"/>
    </row>
    <row r="26" spans="1:23" ht="20.25" x14ac:dyDescent="0.3">
      <c r="A26" s="124"/>
      <c r="B26" s="157" t="s">
        <v>249</v>
      </c>
      <c r="C26" s="94">
        <v>40678</v>
      </c>
      <c r="D26" s="15" t="s">
        <v>134</v>
      </c>
      <c r="E26" s="15" t="s">
        <v>102</v>
      </c>
      <c r="F26" s="139" t="s">
        <v>213</v>
      </c>
      <c r="G26" s="14">
        <v>16</v>
      </c>
      <c r="H26" s="93" t="s">
        <v>14</v>
      </c>
      <c r="I26" s="32">
        <v>165</v>
      </c>
      <c r="J26" s="26">
        <f>(I26/$I$3)</f>
        <v>74.843509026580776</v>
      </c>
      <c r="K26" s="36">
        <v>0.68989999999999996</v>
      </c>
      <c r="L26" s="26">
        <v>0</v>
      </c>
      <c r="M26" s="26">
        <v>152.5</v>
      </c>
      <c r="N26" s="26">
        <v>170</v>
      </c>
      <c r="O26" s="26">
        <f>SUM(L26:N26)</f>
        <v>322.5</v>
      </c>
      <c r="P26" s="26"/>
      <c r="Q26" s="37">
        <f>(O26*$I$3)</f>
        <v>710.98350000000005</v>
      </c>
      <c r="R26" s="38"/>
      <c r="S26" s="155">
        <f>(O26*K26)</f>
        <v>222.49274999999997</v>
      </c>
      <c r="T26" s="45"/>
      <c r="U26" s="20"/>
      <c r="V26" s="20"/>
      <c r="W26" s="49"/>
    </row>
    <row r="27" spans="1:23" ht="20.25" x14ac:dyDescent="0.3">
      <c r="A27" s="126"/>
      <c r="B27" s="119"/>
      <c r="C27" s="118" t="s">
        <v>43</v>
      </c>
      <c r="D27" s="105"/>
      <c r="E27" s="105"/>
      <c r="F27" s="105"/>
      <c r="G27" s="107"/>
      <c r="H27" s="117"/>
      <c r="I27" s="109"/>
      <c r="J27" s="110"/>
      <c r="K27" s="111"/>
      <c r="L27" s="110"/>
      <c r="M27" s="110"/>
      <c r="N27" s="110"/>
      <c r="O27" s="110"/>
      <c r="P27" s="110"/>
      <c r="Q27" s="112"/>
      <c r="R27" s="113"/>
      <c r="S27" s="120"/>
      <c r="T27" s="45"/>
      <c r="U27" s="12"/>
      <c r="V27" s="12"/>
      <c r="W27" s="12"/>
    </row>
    <row r="28" spans="1:23" ht="20.25" x14ac:dyDescent="0.3">
      <c r="A28" s="125"/>
      <c r="B28" s="100">
        <v>1</v>
      </c>
      <c r="C28" s="94">
        <v>40678</v>
      </c>
      <c r="D28" s="15" t="s">
        <v>243</v>
      </c>
      <c r="E28" s="15" t="s">
        <v>244</v>
      </c>
      <c r="F28" s="15" t="s">
        <v>245</v>
      </c>
      <c r="G28" s="14">
        <v>29</v>
      </c>
      <c r="H28" s="10" t="s">
        <v>44</v>
      </c>
      <c r="I28" s="32">
        <v>266</v>
      </c>
      <c r="J28" s="26">
        <f>(I28/$I$3)</f>
        <v>120.65680849133629</v>
      </c>
      <c r="K28" s="36">
        <v>0.55025000000000002</v>
      </c>
      <c r="L28" s="26">
        <v>0</v>
      </c>
      <c r="M28" s="26">
        <v>192.5</v>
      </c>
      <c r="N28" s="26">
        <v>0</v>
      </c>
      <c r="O28" s="26">
        <f>SUM(L28:N28)</f>
        <v>192.5</v>
      </c>
      <c r="P28" s="26"/>
      <c r="Q28" s="37">
        <f>(O28*$I$3)</f>
        <v>424.38550000000004</v>
      </c>
      <c r="R28" s="38"/>
      <c r="S28" s="155">
        <f>(O28*K28)</f>
        <v>105.923125</v>
      </c>
      <c r="T28" s="45"/>
      <c r="U28" s="12"/>
      <c r="V28" s="12"/>
      <c r="W28" s="12"/>
    </row>
    <row r="29" spans="1:23" ht="20.25" x14ac:dyDescent="0.3">
      <c r="A29" s="125"/>
      <c r="B29" s="100">
        <v>2</v>
      </c>
      <c r="C29" s="94">
        <v>40678</v>
      </c>
      <c r="D29" s="15" t="s">
        <v>135</v>
      </c>
      <c r="E29" s="15" t="s">
        <v>136</v>
      </c>
      <c r="F29" s="15" t="s">
        <v>137</v>
      </c>
      <c r="G29" s="14">
        <v>32</v>
      </c>
      <c r="H29" s="10" t="s">
        <v>44</v>
      </c>
      <c r="I29" s="32">
        <v>288</v>
      </c>
      <c r="J29" s="26">
        <f>(I29/$I$3)</f>
        <v>130.63594302821372</v>
      </c>
      <c r="K29" s="36">
        <v>0.53964999999999996</v>
      </c>
      <c r="L29" s="26">
        <v>0</v>
      </c>
      <c r="M29" s="26">
        <v>192.5</v>
      </c>
      <c r="N29" s="26">
        <v>0</v>
      </c>
      <c r="O29" s="26">
        <f>SUM(L29:N29)</f>
        <v>192.5</v>
      </c>
      <c r="P29" s="26"/>
      <c r="Q29" s="37">
        <f>(O29*$I$3)</f>
        <v>424.38550000000004</v>
      </c>
      <c r="R29" s="38"/>
      <c r="S29" s="155">
        <f>(O29*K29)</f>
        <v>103.88262499999999</v>
      </c>
      <c r="T29" s="45"/>
      <c r="U29" s="12"/>
      <c r="V29" s="12"/>
      <c r="W29" s="12"/>
    </row>
    <row r="30" spans="1:23" ht="20.25" x14ac:dyDescent="0.3">
      <c r="A30" s="124"/>
      <c r="B30" s="119"/>
      <c r="C30" s="118" t="s">
        <v>42</v>
      </c>
      <c r="D30" s="105"/>
      <c r="E30" s="105"/>
      <c r="F30" s="105"/>
      <c r="G30" s="107"/>
      <c r="H30" s="117"/>
      <c r="I30" s="109"/>
      <c r="J30" s="110"/>
      <c r="K30" s="111"/>
      <c r="L30" s="110"/>
      <c r="M30" s="110"/>
      <c r="N30" s="110"/>
      <c r="O30" s="110"/>
      <c r="P30" s="110"/>
      <c r="Q30" s="112"/>
      <c r="R30" s="113"/>
      <c r="S30" s="120"/>
      <c r="T30" s="45"/>
      <c r="U30" s="20"/>
      <c r="V30" s="20"/>
      <c r="W30" s="2"/>
    </row>
    <row r="31" spans="1:23" ht="20.25" x14ac:dyDescent="0.3">
      <c r="A31" s="124"/>
      <c r="B31" s="157" t="s">
        <v>249</v>
      </c>
      <c r="C31" s="94">
        <v>40678</v>
      </c>
      <c r="D31" s="15" t="s">
        <v>138</v>
      </c>
      <c r="E31" s="15" t="s">
        <v>102</v>
      </c>
      <c r="F31" s="139" t="s">
        <v>213</v>
      </c>
      <c r="G31" s="14">
        <v>19</v>
      </c>
      <c r="H31" s="133" t="s">
        <v>93</v>
      </c>
      <c r="I31" s="32">
        <v>165</v>
      </c>
      <c r="J31" s="26">
        <f>(I31/$I$3)</f>
        <v>74.843509026580776</v>
      </c>
      <c r="K31" s="36">
        <v>0.68989999999999996</v>
      </c>
      <c r="L31" s="26">
        <v>0</v>
      </c>
      <c r="M31" s="26" t="s">
        <v>248</v>
      </c>
      <c r="N31" s="26">
        <v>0</v>
      </c>
      <c r="O31" s="26">
        <f>SUM(L31:N31)</f>
        <v>0</v>
      </c>
      <c r="P31" s="26"/>
      <c r="Q31" s="37">
        <f>(O31*$I$3)</f>
        <v>0</v>
      </c>
      <c r="R31" s="38"/>
      <c r="S31" s="155">
        <f>(O31*K31)</f>
        <v>0</v>
      </c>
      <c r="T31" s="45"/>
      <c r="U31" s="20"/>
      <c r="V31" s="20"/>
      <c r="W31" s="2"/>
    </row>
    <row r="32" spans="1:23" ht="20.25" x14ac:dyDescent="0.3">
      <c r="A32" s="125"/>
      <c r="B32" s="103"/>
      <c r="C32" s="138" t="s">
        <v>94</v>
      </c>
      <c r="D32" s="105"/>
      <c r="E32" s="105"/>
      <c r="F32" s="105"/>
      <c r="G32" s="105"/>
      <c r="H32" s="105"/>
      <c r="I32" s="109"/>
      <c r="J32" s="110"/>
      <c r="K32" s="111"/>
      <c r="L32" s="110"/>
      <c r="M32" s="110"/>
      <c r="N32" s="110"/>
      <c r="O32" s="110"/>
      <c r="P32" s="110"/>
      <c r="Q32" s="112"/>
      <c r="R32" s="113"/>
      <c r="S32" s="114"/>
      <c r="T32" s="134"/>
      <c r="U32" s="135"/>
      <c r="V32" s="135"/>
      <c r="W32" s="136"/>
    </row>
    <row r="33" spans="1:23" ht="20.25" x14ac:dyDescent="0.3">
      <c r="A33" s="124"/>
      <c r="B33" s="100">
        <v>1</v>
      </c>
      <c r="C33" s="94">
        <v>40678</v>
      </c>
      <c r="D33" s="15" t="s">
        <v>186</v>
      </c>
      <c r="E33" s="15" t="s">
        <v>187</v>
      </c>
      <c r="F33" s="149" t="s">
        <v>199</v>
      </c>
      <c r="G33" s="152">
        <v>32</v>
      </c>
      <c r="H33" s="93" t="s">
        <v>94</v>
      </c>
      <c r="I33" s="32">
        <v>229</v>
      </c>
      <c r="J33" s="26">
        <f t="shared" ref="J33:J50" si="0">(I33/$I$3)</f>
        <v>103.87371858840605</v>
      </c>
      <c r="K33" s="36">
        <v>0.57294999999999996</v>
      </c>
      <c r="L33" s="26">
        <v>280</v>
      </c>
      <c r="M33" s="26">
        <v>187.5</v>
      </c>
      <c r="N33" s="26">
        <v>272.5</v>
      </c>
      <c r="O33" s="26">
        <f t="shared" ref="O33:O50" si="1">SUM(L33:N33)</f>
        <v>740</v>
      </c>
      <c r="P33" s="26"/>
      <c r="Q33" s="37">
        <f t="shared" ref="Q33:Q50" si="2">(O33*$I$3)</f>
        <v>1631.404</v>
      </c>
      <c r="R33" s="38"/>
      <c r="S33" s="153">
        <f t="shared" ref="S33:S50" si="3">(O33*K33)</f>
        <v>423.98299999999995</v>
      </c>
      <c r="T33" s="39"/>
      <c r="U33" s="140"/>
      <c r="V33" s="40"/>
      <c r="W33" s="95">
        <f>(U33*S33)</f>
        <v>0</v>
      </c>
    </row>
    <row r="34" spans="1:23" ht="20.25" x14ac:dyDescent="0.3">
      <c r="A34" s="124"/>
      <c r="B34" s="100">
        <v>2</v>
      </c>
      <c r="C34" s="94">
        <v>40678</v>
      </c>
      <c r="D34" s="15" t="s">
        <v>138</v>
      </c>
      <c r="E34" s="15" t="s">
        <v>158</v>
      </c>
      <c r="F34" s="15" t="s">
        <v>159</v>
      </c>
      <c r="G34" s="14">
        <v>33</v>
      </c>
      <c r="H34" s="93" t="s">
        <v>94</v>
      </c>
      <c r="I34" s="32">
        <v>239</v>
      </c>
      <c r="J34" s="26">
        <f t="shared" si="0"/>
        <v>108.40968883244125</v>
      </c>
      <c r="K34" s="36">
        <v>0.56484999999999996</v>
      </c>
      <c r="L34" s="26">
        <v>265</v>
      </c>
      <c r="M34" s="26">
        <v>167.5</v>
      </c>
      <c r="N34" s="26">
        <v>272.5</v>
      </c>
      <c r="O34" s="26">
        <f t="shared" si="1"/>
        <v>705</v>
      </c>
      <c r="P34" s="26"/>
      <c r="Q34" s="37">
        <f t="shared" si="2"/>
        <v>1554.2430000000002</v>
      </c>
      <c r="R34" s="38"/>
      <c r="S34" s="154">
        <f t="shared" si="3"/>
        <v>398.21924999999999</v>
      </c>
      <c r="T34" s="39"/>
      <c r="U34" s="40"/>
      <c r="V34" s="40"/>
      <c r="W34" s="95">
        <f t="shared" ref="W34:W41" si="4">(U34*S34)</f>
        <v>0</v>
      </c>
    </row>
    <row r="35" spans="1:23" ht="20.25" x14ac:dyDescent="0.3">
      <c r="A35" s="124"/>
      <c r="B35" s="100">
        <v>3</v>
      </c>
      <c r="C35" s="94">
        <v>40678</v>
      </c>
      <c r="D35" s="15" t="s">
        <v>160</v>
      </c>
      <c r="E35" s="15" t="s">
        <v>161</v>
      </c>
      <c r="F35" s="15" t="s">
        <v>162</v>
      </c>
      <c r="G35" s="14">
        <v>27</v>
      </c>
      <c r="H35" s="93" t="s">
        <v>94</v>
      </c>
      <c r="I35" s="32">
        <v>161</v>
      </c>
      <c r="J35" s="26">
        <f t="shared" si="0"/>
        <v>73.029120928966705</v>
      </c>
      <c r="K35" s="36">
        <v>0.70265</v>
      </c>
      <c r="L35" s="26">
        <v>207.5</v>
      </c>
      <c r="M35" s="26">
        <v>117.5</v>
      </c>
      <c r="N35" s="26">
        <v>237.5</v>
      </c>
      <c r="O35" s="26">
        <f t="shared" si="1"/>
        <v>562.5</v>
      </c>
      <c r="P35" s="26"/>
      <c r="Q35" s="37">
        <f t="shared" si="2"/>
        <v>1240.0875000000001</v>
      </c>
      <c r="R35" s="38"/>
      <c r="S35" s="154">
        <f t="shared" si="3"/>
        <v>395.24062500000002</v>
      </c>
      <c r="T35" s="39"/>
      <c r="U35" s="40"/>
      <c r="V35" s="40"/>
      <c r="W35" s="95">
        <f t="shared" si="4"/>
        <v>0</v>
      </c>
    </row>
    <row r="36" spans="1:23" ht="20.25" x14ac:dyDescent="0.3">
      <c r="A36" s="124"/>
      <c r="B36" s="100">
        <v>4</v>
      </c>
      <c r="C36" s="94">
        <v>40678</v>
      </c>
      <c r="D36" s="15" t="s">
        <v>207</v>
      </c>
      <c r="E36" s="15" t="s">
        <v>226</v>
      </c>
      <c r="F36" s="15" t="s">
        <v>122</v>
      </c>
      <c r="G36" s="14">
        <v>25</v>
      </c>
      <c r="H36" s="93" t="s">
        <v>94</v>
      </c>
      <c r="I36" s="32">
        <v>305</v>
      </c>
      <c r="J36" s="26">
        <f t="shared" si="0"/>
        <v>138.34709244307356</v>
      </c>
      <c r="K36" s="36">
        <v>0.53254999999999997</v>
      </c>
      <c r="L36" s="26">
        <v>272.5</v>
      </c>
      <c r="M36" s="26">
        <v>190</v>
      </c>
      <c r="N36" s="26">
        <v>265</v>
      </c>
      <c r="O36" s="26">
        <f t="shared" si="1"/>
        <v>727.5</v>
      </c>
      <c r="P36" s="26"/>
      <c r="Q36" s="37">
        <f t="shared" si="2"/>
        <v>1603.8465000000001</v>
      </c>
      <c r="R36" s="38"/>
      <c r="S36" s="154">
        <f t="shared" si="3"/>
        <v>387.43012499999998</v>
      </c>
      <c r="T36" s="39"/>
      <c r="U36" s="40"/>
      <c r="V36" s="40"/>
      <c r="W36" s="95">
        <f t="shared" si="4"/>
        <v>0</v>
      </c>
    </row>
    <row r="37" spans="1:23" ht="20.25" x14ac:dyDescent="0.3">
      <c r="A37" s="124"/>
      <c r="B37" s="100">
        <v>5</v>
      </c>
      <c r="C37" s="94">
        <v>40678</v>
      </c>
      <c r="D37" s="15" t="s">
        <v>112</v>
      </c>
      <c r="E37" s="15" t="s">
        <v>156</v>
      </c>
      <c r="F37" s="15" t="s">
        <v>157</v>
      </c>
      <c r="G37" s="14">
        <v>26</v>
      </c>
      <c r="H37" s="93" t="s">
        <v>94</v>
      </c>
      <c r="I37" s="32">
        <v>179</v>
      </c>
      <c r="J37" s="26">
        <f t="shared" si="0"/>
        <v>81.193867368230059</v>
      </c>
      <c r="K37" s="36">
        <v>0.65157500000000002</v>
      </c>
      <c r="L37" s="26">
        <v>195</v>
      </c>
      <c r="M37" s="26">
        <v>117.5</v>
      </c>
      <c r="N37" s="26">
        <v>220</v>
      </c>
      <c r="O37" s="26">
        <f t="shared" si="1"/>
        <v>532.5</v>
      </c>
      <c r="P37" s="26"/>
      <c r="Q37" s="37">
        <f t="shared" si="2"/>
        <v>1173.9495000000002</v>
      </c>
      <c r="R37" s="38"/>
      <c r="S37" s="154">
        <f t="shared" si="3"/>
        <v>346.96368749999999</v>
      </c>
      <c r="T37" s="39"/>
      <c r="U37" s="40"/>
      <c r="V37" s="40"/>
      <c r="W37" s="95">
        <f t="shared" si="4"/>
        <v>0</v>
      </c>
    </row>
    <row r="38" spans="1:23" ht="20.25" x14ac:dyDescent="0.3">
      <c r="A38" s="124"/>
      <c r="B38" s="100">
        <v>6</v>
      </c>
      <c r="C38" s="94">
        <v>40678</v>
      </c>
      <c r="D38" s="15" t="s">
        <v>186</v>
      </c>
      <c r="E38" s="15" t="s">
        <v>202</v>
      </c>
      <c r="F38" s="15" t="s">
        <v>231</v>
      </c>
      <c r="G38" s="14">
        <v>28</v>
      </c>
      <c r="H38" s="93" t="s">
        <v>94</v>
      </c>
      <c r="I38" s="32">
        <v>228</v>
      </c>
      <c r="J38" s="26">
        <f t="shared" si="0"/>
        <v>103.42012156400253</v>
      </c>
      <c r="K38" s="36">
        <v>0.57389999999999997</v>
      </c>
      <c r="L38" s="26">
        <v>217.5</v>
      </c>
      <c r="M38" s="26">
        <v>137.5</v>
      </c>
      <c r="N38" s="26">
        <v>247.5</v>
      </c>
      <c r="O38" s="26">
        <f t="shared" si="1"/>
        <v>602.5</v>
      </c>
      <c r="P38" s="26"/>
      <c r="Q38" s="37">
        <f t="shared" si="2"/>
        <v>1328.2715000000001</v>
      </c>
      <c r="R38" s="38"/>
      <c r="S38" s="154">
        <f t="shared" si="3"/>
        <v>345.77474999999998</v>
      </c>
      <c r="T38" s="39"/>
      <c r="U38" s="40"/>
      <c r="V38" s="40"/>
      <c r="W38" s="95">
        <f t="shared" si="4"/>
        <v>0</v>
      </c>
    </row>
    <row r="39" spans="1:23" ht="20.25" x14ac:dyDescent="0.3">
      <c r="A39" s="124"/>
      <c r="B39" s="100">
        <v>7</v>
      </c>
      <c r="C39" s="94">
        <v>40678</v>
      </c>
      <c r="D39" s="15" t="s">
        <v>148</v>
      </c>
      <c r="E39" s="15" t="s">
        <v>149</v>
      </c>
      <c r="F39" s="15" t="s">
        <v>125</v>
      </c>
      <c r="G39" s="14">
        <v>25</v>
      </c>
      <c r="H39" s="93" t="s">
        <v>94</v>
      </c>
      <c r="I39" s="32">
        <v>222</v>
      </c>
      <c r="J39" s="26">
        <f t="shared" si="0"/>
        <v>100.69853941758142</v>
      </c>
      <c r="K39" s="36">
        <v>0.57984999999999998</v>
      </c>
      <c r="L39" s="26">
        <v>220</v>
      </c>
      <c r="M39" s="26">
        <v>120</v>
      </c>
      <c r="N39" s="26">
        <v>250</v>
      </c>
      <c r="O39" s="26">
        <f t="shared" si="1"/>
        <v>590</v>
      </c>
      <c r="P39" s="26"/>
      <c r="Q39" s="37">
        <f t="shared" si="2"/>
        <v>1300.7140000000002</v>
      </c>
      <c r="R39" s="38"/>
      <c r="S39" s="154">
        <f t="shared" si="3"/>
        <v>342.11149999999998</v>
      </c>
      <c r="T39" s="39"/>
      <c r="U39" s="40"/>
      <c r="V39" s="40"/>
      <c r="W39" s="95">
        <f t="shared" si="4"/>
        <v>0</v>
      </c>
    </row>
    <row r="40" spans="1:23" ht="20.25" x14ac:dyDescent="0.3">
      <c r="A40" s="124"/>
      <c r="B40" s="100">
        <v>8</v>
      </c>
      <c r="C40" s="94">
        <v>40678</v>
      </c>
      <c r="D40" s="15" t="s">
        <v>236</v>
      </c>
      <c r="E40" s="15" t="s">
        <v>237</v>
      </c>
      <c r="F40" s="15" t="s">
        <v>238</v>
      </c>
      <c r="G40" s="14">
        <v>53</v>
      </c>
      <c r="H40" s="93" t="s">
        <v>94</v>
      </c>
      <c r="I40" s="32">
        <v>303</v>
      </c>
      <c r="J40" s="26">
        <f t="shared" si="0"/>
        <v>137.43989839426652</v>
      </c>
      <c r="K40" s="36">
        <v>0.53329499999999996</v>
      </c>
      <c r="L40" s="26">
        <v>227.5</v>
      </c>
      <c r="M40" s="26">
        <v>157.5</v>
      </c>
      <c r="N40" s="26">
        <v>252.5</v>
      </c>
      <c r="O40" s="26">
        <f t="shared" si="1"/>
        <v>637.5</v>
      </c>
      <c r="P40" s="26"/>
      <c r="Q40" s="37">
        <f t="shared" si="2"/>
        <v>1405.4325000000001</v>
      </c>
      <c r="R40" s="38"/>
      <c r="S40" s="154">
        <f t="shared" si="3"/>
        <v>339.97556249999997</v>
      </c>
      <c r="T40" s="39"/>
      <c r="U40" s="40"/>
      <c r="V40" s="40"/>
      <c r="W40" s="95">
        <f t="shared" si="4"/>
        <v>0</v>
      </c>
    </row>
    <row r="41" spans="1:23" ht="20.25" x14ac:dyDescent="0.3">
      <c r="A41" s="124"/>
      <c r="B41" s="100">
        <v>9</v>
      </c>
      <c r="C41" s="94">
        <v>40678</v>
      </c>
      <c r="D41" s="15" t="s">
        <v>220</v>
      </c>
      <c r="E41" s="15" t="s">
        <v>221</v>
      </c>
      <c r="F41" s="15" t="s">
        <v>222</v>
      </c>
      <c r="G41" s="14">
        <v>22</v>
      </c>
      <c r="H41" s="93" t="s">
        <v>94</v>
      </c>
      <c r="I41" s="32">
        <v>212</v>
      </c>
      <c r="J41" s="26">
        <f t="shared" si="0"/>
        <v>96.162569173546217</v>
      </c>
      <c r="K41" s="36">
        <v>0.59165000000000001</v>
      </c>
      <c r="L41" s="26">
        <v>207.5</v>
      </c>
      <c r="M41" s="26">
        <v>117.5</v>
      </c>
      <c r="N41" s="26">
        <v>240</v>
      </c>
      <c r="O41" s="26">
        <f t="shared" si="1"/>
        <v>565</v>
      </c>
      <c r="P41" s="26"/>
      <c r="Q41" s="37">
        <f t="shared" si="2"/>
        <v>1245.5990000000002</v>
      </c>
      <c r="R41" s="38"/>
      <c r="S41" s="154">
        <f t="shared" si="3"/>
        <v>334.28225000000003</v>
      </c>
      <c r="T41" s="39"/>
      <c r="U41" s="40"/>
      <c r="V41" s="40"/>
      <c r="W41" s="95">
        <f t="shared" si="4"/>
        <v>0</v>
      </c>
    </row>
    <row r="42" spans="1:23" ht="20.25" x14ac:dyDescent="0.3">
      <c r="A42" s="124"/>
      <c r="B42" s="100">
        <v>10</v>
      </c>
      <c r="C42" s="94">
        <v>40678</v>
      </c>
      <c r="D42" s="15" t="s">
        <v>153</v>
      </c>
      <c r="E42" s="15" t="s">
        <v>154</v>
      </c>
      <c r="F42" s="15" t="s">
        <v>155</v>
      </c>
      <c r="G42" s="14">
        <v>26</v>
      </c>
      <c r="H42" s="93" t="s">
        <v>94</v>
      </c>
      <c r="I42" s="32">
        <v>196</v>
      </c>
      <c r="J42" s="26">
        <f t="shared" si="0"/>
        <v>88.905016783089891</v>
      </c>
      <c r="K42" s="36">
        <v>0.61604999999999999</v>
      </c>
      <c r="L42" s="26">
        <v>182.5</v>
      </c>
      <c r="M42" s="26">
        <v>120</v>
      </c>
      <c r="N42" s="26">
        <v>220</v>
      </c>
      <c r="O42" s="26">
        <f t="shared" si="1"/>
        <v>522.5</v>
      </c>
      <c r="P42" s="26"/>
      <c r="Q42" s="37">
        <f t="shared" si="2"/>
        <v>1151.9035000000001</v>
      </c>
      <c r="R42" s="38"/>
      <c r="S42" s="154">
        <f t="shared" si="3"/>
        <v>321.88612499999999</v>
      </c>
      <c r="T42" s="39"/>
      <c r="U42" s="40"/>
      <c r="V42" s="40"/>
      <c r="W42" s="95">
        <f t="shared" ref="W42:W50" si="5">(U42*S42)</f>
        <v>0</v>
      </c>
    </row>
    <row r="43" spans="1:23" ht="20.25" x14ac:dyDescent="0.3">
      <c r="A43" s="124"/>
      <c r="B43" s="100">
        <v>11</v>
      </c>
      <c r="C43" s="94">
        <v>40678</v>
      </c>
      <c r="D43" s="15" t="s">
        <v>163</v>
      </c>
      <c r="E43" s="15" t="s">
        <v>164</v>
      </c>
      <c r="F43" s="149" t="s">
        <v>128</v>
      </c>
      <c r="G43" s="14">
        <v>28</v>
      </c>
      <c r="H43" s="93" t="s">
        <v>94</v>
      </c>
      <c r="I43" s="32">
        <v>248</v>
      </c>
      <c r="J43" s="26">
        <f t="shared" si="0"/>
        <v>112.49206205207294</v>
      </c>
      <c r="K43" s="36">
        <v>0.55920000000000003</v>
      </c>
      <c r="L43" s="26">
        <v>30</v>
      </c>
      <c r="M43" s="26">
        <v>210</v>
      </c>
      <c r="N43" s="26">
        <v>302.5</v>
      </c>
      <c r="O43" s="26">
        <f t="shared" si="1"/>
        <v>542.5</v>
      </c>
      <c r="P43" s="26"/>
      <c r="Q43" s="37">
        <f t="shared" si="2"/>
        <v>1195.9955</v>
      </c>
      <c r="R43" s="38"/>
      <c r="S43" s="154">
        <f t="shared" si="3"/>
        <v>303.36600000000004</v>
      </c>
      <c r="T43" s="39"/>
      <c r="U43" s="40"/>
      <c r="V43" s="40"/>
      <c r="W43" s="95">
        <f t="shared" si="5"/>
        <v>0</v>
      </c>
    </row>
    <row r="44" spans="1:23" ht="20.25" x14ac:dyDescent="0.3">
      <c r="A44" s="124"/>
      <c r="B44" s="100">
        <v>12</v>
      </c>
      <c r="C44" s="94">
        <v>40678</v>
      </c>
      <c r="D44" s="15" t="s">
        <v>142</v>
      </c>
      <c r="E44" s="15" t="s">
        <v>143</v>
      </c>
      <c r="F44" s="15" t="s">
        <v>144</v>
      </c>
      <c r="G44" s="14">
        <v>20</v>
      </c>
      <c r="H44" s="93" t="s">
        <v>94</v>
      </c>
      <c r="I44" s="32">
        <v>150</v>
      </c>
      <c r="J44" s="26">
        <f t="shared" si="0"/>
        <v>68.039553660527986</v>
      </c>
      <c r="K44" s="36">
        <v>0.74380000000000002</v>
      </c>
      <c r="L44" s="26">
        <v>115</v>
      </c>
      <c r="M44" s="26">
        <v>100</v>
      </c>
      <c r="N44" s="26">
        <v>182.5</v>
      </c>
      <c r="O44" s="26">
        <f t="shared" si="1"/>
        <v>397.5</v>
      </c>
      <c r="P44" s="26"/>
      <c r="Q44" s="37">
        <f t="shared" si="2"/>
        <v>876.32850000000008</v>
      </c>
      <c r="R44" s="38"/>
      <c r="S44" s="154">
        <f t="shared" si="3"/>
        <v>295.66050000000001</v>
      </c>
      <c r="T44" s="39"/>
      <c r="U44" s="40"/>
      <c r="V44" s="40"/>
      <c r="W44" s="95">
        <f t="shared" si="5"/>
        <v>0</v>
      </c>
    </row>
    <row r="45" spans="1:23" ht="20.25" x14ac:dyDescent="0.3">
      <c r="A45" s="124"/>
      <c r="B45" s="100">
        <v>13</v>
      </c>
      <c r="C45" s="94">
        <v>40678</v>
      </c>
      <c r="D45" s="15" t="s">
        <v>209</v>
      </c>
      <c r="E45" s="15" t="s">
        <v>211</v>
      </c>
      <c r="F45" s="15" t="s">
        <v>219</v>
      </c>
      <c r="G45" s="14">
        <v>33</v>
      </c>
      <c r="H45" s="93" t="s">
        <v>94</v>
      </c>
      <c r="I45" s="32">
        <v>213</v>
      </c>
      <c r="J45" s="26">
        <f t="shared" si="0"/>
        <v>96.616166197949738</v>
      </c>
      <c r="K45" s="36">
        <v>0.59035000000000004</v>
      </c>
      <c r="L45" s="26">
        <v>167.5</v>
      </c>
      <c r="M45" s="26">
        <v>127.5</v>
      </c>
      <c r="N45" s="26">
        <v>197.5</v>
      </c>
      <c r="O45" s="26">
        <f t="shared" si="1"/>
        <v>492.5</v>
      </c>
      <c r="P45" s="26"/>
      <c r="Q45" s="37">
        <f t="shared" si="2"/>
        <v>1085.7655</v>
      </c>
      <c r="R45" s="38"/>
      <c r="S45" s="154">
        <f t="shared" si="3"/>
        <v>290.74737500000003</v>
      </c>
      <c r="T45" s="39"/>
      <c r="U45" s="40"/>
      <c r="V45" s="40"/>
      <c r="W45" s="95">
        <f t="shared" si="5"/>
        <v>0</v>
      </c>
    </row>
    <row r="46" spans="1:23" ht="20.25" x14ac:dyDescent="0.3">
      <c r="A46" s="124"/>
      <c r="B46" s="100">
        <v>14</v>
      </c>
      <c r="C46" s="94">
        <v>40678</v>
      </c>
      <c r="D46" s="15" t="s">
        <v>209</v>
      </c>
      <c r="E46" s="15" t="s">
        <v>240</v>
      </c>
      <c r="F46" s="15" t="s">
        <v>137</v>
      </c>
      <c r="G46" s="14">
        <v>32</v>
      </c>
      <c r="H46" s="93" t="s">
        <v>94</v>
      </c>
      <c r="I46" s="32">
        <v>258</v>
      </c>
      <c r="J46" s="26">
        <f t="shared" si="0"/>
        <v>117.02803229610814</v>
      </c>
      <c r="K46" s="36">
        <v>0.55405000000000004</v>
      </c>
      <c r="L46" s="26">
        <v>30</v>
      </c>
      <c r="M46" s="26">
        <v>227.5</v>
      </c>
      <c r="N46" s="26">
        <v>260</v>
      </c>
      <c r="O46" s="26">
        <f t="shared" si="1"/>
        <v>517.5</v>
      </c>
      <c r="P46" s="26"/>
      <c r="Q46" s="37">
        <f t="shared" si="2"/>
        <v>1140.8805</v>
      </c>
      <c r="R46" s="38"/>
      <c r="S46" s="154">
        <f t="shared" si="3"/>
        <v>286.72087500000004</v>
      </c>
      <c r="T46" s="39"/>
      <c r="U46" s="40"/>
      <c r="V46" s="40"/>
      <c r="W46" s="95">
        <f t="shared" si="5"/>
        <v>0</v>
      </c>
    </row>
    <row r="47" spans="1:23" ht="20.25" x14ac:dyDescent="0.3">
      <c r="A47" s="124"/>
      <c r="B47" s="100">
        <v>15</v>
      </c>
      <c r="C47" s="94">
        <v>40678</v>
      </c>
      <c r="D47" s="15" t="s">
        <v>150</v>
      </c>
      <c r="E47" s="15" t="s">
        <v>151</v>
      </c>
      <c r="F47" s="15" t="s">
        <v>152</v>
      </c>
      <c r="G47" s="14">
        <v>32</v>
      </c>
      <c r="H47" s="93" t="s">
        <v>94</v>
      </c>
      <c r="I47" s="32">
        <v>220</v>
      </c>
      <c r="J47" s="26">
        <f t="shared" si="0"/>
        <v>99.791345368774373</v>
      </c>
      <c r="K47" s="36">
        <v>0.58204999999999996</v>
      </c>
      <c r="L47" s="26">
        <v>30</v>
      </c>
      <c r="M47" s="26">
        <v>187.5</v>
      </c>
      <c r="N47" s="26">
        <v>265</v>
      </c>
      <c r="O47" s="26">
        <f t="shared" si="1"/>
        <v>482.5</v>
      </c>
      <c r="P47" s="26"/>
      <c r="Q47" s="37">
        <f t="shared" si="2"/>
        <v>1063.7195000000002</v>
      </c>
      <c r="R47" s="38"/>
      <c r="S47" s="154">
        <f t="shared" si="3"/>
        <v>280.83912499999997</v>
      </c>
      <c r="T47" s="39"/>
      <c r="U47" s="40"/>
      <c r="V47" s="40"/>
      <c r="W47" s="95">
        <f t="shared" si="5"/>
        <v>0</v>
      </c>
    </row>
    <row r="48" spans="1:23" ht="20.25" x14ac:dyDescent="0.3">
      <c r="A48" s="124"/>
      <c r="B48" s="100">
        <v>16</v>
      </c>
      <c r="C48" s="94">
        <v>40678</v>
      </c>
      <c r="D48" s="15" t="s">
        <v>205</v>
      </c>
      <c r="E48" s="15" t="s">
        <v>206</v>
      </c>
      <c r="F48" s="15" t="s">
        <v>125</v>
      </c>
      <c r="G48" s="14">
        <v>24</v>
      </c>
      <c r="H48" s="93" t="s">
        <v>94</v>
      </c>
      <c r="I48" s="32">
        <v>161</v>
      </c>
      <c r="J48" s="26">
        <f t="shared" si="0"/>
        <v>73.029120928966705</v>
      </c>
      <c r="K48" s="36">
        <v>0.70265</v>
      </c>
      <c r="L48" s="26">
        <v>132.5</v>
      </c>
      <c r="M48" s="26">
        <v>102.5</v>
      </c>
      <c r="N48" s="26">
        <v>155</v>
      </c>
      <c r="O48" s="26">
        <f t="shared" si="1"/>
        <v>390</v>
      </c>
      <c r="P48" s="26"/>
      <c r="Q48" s="37">
        <f t="shared" si="2"/>
        <v>859.7940000000001</v>
      </c>
      <c r="R48" s="38"/>
      <c r="S48" s="154">
        <f t="shared" si="3"/>
        <v>274.0335</v>
      </c>
      <c r="T48" s="39"/>
      <c r="U48" s="40"/>
      <c r="V48" s="40"/>
      <c r="W48" s="95">
        <f t="shared" si="5"/>
        <v>0</v>
      </c>
    </row>
    <row r="49" spans="1:23" ht="20.25" x14ac:dyDescent="0.3">
      <c r="A49" s="124"/>
      <c r="B49" s="100">
        <v>17</v>
      </c>
      <c r="C49" s="94">
        <v>40678</v>
      </c>
      <c r="D49" s="15" t="s">
        <v>145</v>
      </c>
      <c r="E49" s="15" t="s">
        <v>146</v>
      </c>
      <c r="F49" s="15" t="s">
        <v>147</v>
      </c>
      <c r="G49" s="14">
        <v>20</v>
      </c>
      <c r="H49" s="93" t="s">
        <v>94</v>
      </c>
      <c r="I49" s="32">
        <v>179</v>
      </c>
      <c r="J49" s="26">
        <f t="shared" si="0"/>
        <v>81.193867368230059</v>
      </c>
      <c r="K49" s="36">
        <v>0.65157500000000002</v>
      </c>
      <c r="L49" s="26">
        <v>132.5</v>
      </c>
      <c r="M49" s="26">
        <v>70</v>
      </c>
      <c r="N49" s="26">
        <v>147.5</v>
      </c>
      <c r="O49" s="26">
        <f t="shared" si="1"/>
        <v>350</v>
      </c>
      <c r="P49" s="26"/>
      <c r="Q49" s="37">
        <f t="shared" si="2"/>
        <v>771.61</v>
      </c>
      <c r="R49" s="38"/>
      <c r="S49" s="154">
        <f t="shared" si="3"/>
        <v>228.05125000000001</v>
      </c>
      <c r="T49" s="39"/>
      <c r="U49" s="40"/>
      <c r="V49" s="40"/>
      <c r="W49" s="95">
        <f t="shared" si="5"/>
        <v>0</v>
      </c>
    </row>
    <row r="50" spans="1:23" ht="20.25" x14ac:dyDescent="0.3">
      <c r="A50" s="124"/>
      <c r="B50" s="100">
        <v>18</v>
      </c>
      <c r="C50" s="94">
        <v>40678</v>
      </c>
      <c r="D50" s="15" t="s">
        <v>139</v>
      </c>
      <c r="E50" s="15" t="s">
        <v>140</v>
      </c>
      <c r="F50" s="15" t="s">
        <v>141</v>
      </c>
      <c r="G50" s="14">
        <v>65</v>
      </c>
      <c r="H50" s="93" t="s">
        <v>96</v>
      </c>
      <c r="I50" s="32">
        <v>231</v>
      </c>
      <c r="J50" s="26">
        <f t="shared" si="0"/>
        <v>104.78091263721309</v>
      </c>
      <c r="K50" s="36">
        <v>0.57125000000000004</v>
      </c>
      <c r="L50" s="26">
        <v>102.5</v>
      </c>
      <c r="M50" s="26">
        <v>77.5</v>
      </c>
      <c r="N50" s="26">
        <v>137.5</v>
      </c>
      <c r="O50" s="26">
        <f t="shared" si="1"/>
        <v>317.5</v>
      </c>
      <c r="P50" s="26"/>
      <c r="Q50" s="37">
        <f t="shared" si="2"/>
        <v>699.96050000000002</v>
      </c>
      <c r="R50" s="38"/>
      <c r="S50" s="154">
        <f t="shared" si="3"/>
        <v>181.37187500000002</v>
      </c>
      <c r="T50" s="39"/>
      <c r="U50" s="40"/>
      <c r="V50" s="40"/>
      <c r="W50" s="95">
        <f t="shared" si="5"/>
        <v>0</v>
      </c>
    </row>
    <row r="51" spans="1:23" ht="20.25" x14ac:dyDescent="0.3">
      <c r="A51" s="125"/>
      <c r="B51" s="103"/>
      <c r="C51" s="138" t="s">
        <v>95</v>
      </c>
      <c r="D51" s="105"/>
      <c r="E51" s="105"/>
      <c r="F51" s="105"/>
      <c r="G51" s="105"/>
      <c r="H51" s="105"/>
      <c r="I51" s="109"/>
      <c r="J51" s="110"/>
      <c r="K51" s="111"/>
      <c r="L51" s="110"/>
      <c r="M51" s="110"/>
      <c r="N51" s="110"/>
      <c r="O51" s="110"/>
      <c r="P51" s="110"/>
      <c r="Q51" s="112"/>
      <c r="R51" s="113"/>
      <c r="S51" s="114"/>
      <c r="T51" s="134"/>
      <c r="U51" s="135"/>
      <c r="V51" s="135"/>
      <c r="W51" s="136"/>
    </row>
    <row r="52" spans="1:23" ht="20.25" x14ac:dyDescent="0.3">
      <c r="A52" s="124"/>
      <c r="B52" s="100">
        <v>1</v>
      </c>
      <c r="C52" s="94">
        <v>40678</v>
      </c>
      <c r="D52" s="15" t="s">
        <v>203</v>
      </c>
      <c r="E52" s="15" t="s">
        <v>204</v>
      </c>
      <c r="F52" s="15" t="s">
        <v>239</v>
      </c>
      <c r="G52" s="14">
        <v>23</v>
      </c>
      <c r="H52" s="93" t="s">
        <v>95</v>
      </c>
      <c r="I52" s="32">
        <v>223</v>
      </c>
      <c r="J52" s="26">
        <f>(I52/$I$3)</f>
        <v>101.15213644198494</v>
      </c>
      <c r="K52" s="36">
        <v>0.71250000000000002</v>
      </c>
      <c r="L52" s="26">
        <v>155</v>
      </c>
      <c r="M52" s="26">
        <v>80</v>
      </c>
      <c r="N52" s="26">
        <v>170</v>
      </c>
      <c r="O52" s="26">
        <f>SUM(L52:N52)</f>
        <v>405</v>
      </c>
      <c r="P52" s="26"/>
      <c r="Q52" s="37">
        <f>(O52*$I$3)</f>
        <v>892.86300000000006</v>
      </c>
      <c r="R52" s="38"/>
      <c r="S52" s="154">
        <f>(O52*K52)</f>
        <v>288.5625</v>
      </c>
      <c r="T52" s="39"/>
      <c r="U52" s="40"/>
      <c r="V52" s="40"/>
      <c r="W52" s="95">
        <f>(U52*S52)</f>
        <v>0</v>
      </c>
    </row>
    <row r="53" spans="1:23" ht="20.25" x14ac:dyDescent="0.3">
      <c r="A53" s="124"/>
      <c r="B53" s="100">
        <v>2</v>
      </c>
      <c r="C53" s="94">
        <v>40678</v>
      </c>
      <c r="D53" s="15" t="s">
        <v>123</v>
      </c>
      <c r="E53" s="15" t="s">
        <v>124</v>
      </c>
      <c r="F53" s="15" t="s">
        <v>125</v>
      </c>
      <c r="G53" s="14">
        <v>41</v>
      </c>
      <c r="H53" s="93" t="s">
        <v>95</v>
      </c>
      <c r="I53" s="32">
        <v>268</v>
      </c>
      <c r="J53" s="26">
        <f>(I53/$I$3)</f>
        <v>121.56400254014333</v>
      </c>
      <c r="K53" s="36">
        <v>0.67591999999999997</v>
      </c>
      <c r="L53" s="26">
        <v>125</v>
      </c>
      <c r="M53" s="26">
        <v>87.5</v>
      </c>
      <c r="N53" s="26">
        <v>167.5</v>
      </c>
      <c r="O53" s="26">
        <f>SUM(L53:N53)</f>
        <v>380</v>
      </c>
      <c r="P53" s="26"/>
      <c r="Q53" s="37">
        <f>(O53*$I$3)</f>
        <v>837.74800000000005</v>
      </c>
      <c r="R53" s="38"/>
      <c r="S53" s="154">
        <f>(O53*K53)</f>
        <v>256.84960000000001</v>
      </c>
      <c r="T53" s="39"/>
      <c r="U53" s="140"/>
      <c r="V53" s="40"/>
      <c r="W53" s="95">
        <f>(U53*S53)</f>
        <v>0</v>
      </c>
    </row>
    <row r="54" spans="1:23" ht="20.25" x14ac:dyDescent="0.3">
      <c r="A54" s="124"/>
      <c r="B54" s="100">
        <v>3</v>
      </c>
      <c r="C54" s="94">
        <v>40678</v>
      </c>
      <c r="D54" s="15" t="s">
        <v>120</v>
      </c>
      <c r="E54" s="15" t="s">
        <v>121</v>
      </c>
      <c r="F54" s="15" t="s">
        <v>122</v>
      </c>
      <c r="G54" s="14">
        <v>49</v>
      </c>
      <c r="H54" s="93" t="s">
        <v>97</v>
      </c>
      <c r="I54" s="32">
        <v>193</v>
      </c>
      <c r="J54" s="26">
        <f>(I54/$I$3)</f>
        <v>87.544225709879342</v>
      </c>
      <c r="K54" s="36">
        <v>0.75939999999999996</v>
      </c>
      <c r="L54" s="26">
        <v>120</v>
      </c>
      <c r="M54" s="26">
        <v>60</v>
      </c>
      <c r="N54" s="26">
        <v>145</v>
      </c>
      <c r="O54" s="26">
        <f>SUM(L54:N54)</f>
        <v>325</v>
      </c>
      <c r="P54" s="26"/>
      <c r="Q54" s="37">
        <f>(O54*$I$3)</f>
        <v>716.495</v>
      </c>
      <c r="R54" s="38"/>
      <c r="S54" s="154">
        <f>(O54*K54)</f>
        <v>246.80499999999998</v>
      </c>
      <c r="T54" s="39"/>
      <c r="U54" s="140"/>
      <c r="V54" s="40"/>
      <c r="W54" s="95">
        <f>(U54*S54)</f>
        <v>0</v>
      </c>
    </row>
    <row r="55" spans="1:23" ht="20.25" x14ac:dyDescent="0.3">
      <c r="A55" s="124"/>
      <c r="B55" s="100">
        <v>4</v>
      </c>
      <c r="C55" s="94">
        <v>40678</v>
      </c>
      <c r="D55" s="15" t="s">
        <v>165</v>
      </c>
      <c r="E55" s="15" t="s">
        <v>166</v>
      </c>
      <c r="F55" s="15" t="s">
        <v>125</v>
      </c>
      <c r="G55" s="14">
        <v>30</v>
      </c>
      <c r="H55" s="93" t="s">
        <v>97</v>
      </c>
      <c r="I55" s="32">
        <v>142</v>
      </c>
      <c r="J55" s="26">
        <f>(I55/$I$3)</f>
        <v>64.41077746529983</v>
      </c>
      <c r="K55" s="36">
        <v>0.93345</v>
      </c>
      <c r="L55" s="26">
        <v>75</v>
      </c>
      <c r="M55" s="26">
        <v>57.5</v>
      </c>
      <c r="N55" s="26">
        <v>127.5</v>
      </c>
      <c r="O55" s="26">
        <f>SUM(L55:N55)</f>
        <v>260</v>
      </c>
      <c r="P55" s="26"/>
      <c r="Q55" s="37">
        <f>(O55*$I$3)</f>
        <v>573.19600000000003</v>
      </c>
      <c r="R55" s="38"/>
      <c r="S55" s="154">
        <f>(O55*K55)</f>
        <v>242.697</v>
      </c>
      <c r="T55" s="39"/>
      <c r="U55" s="40"/>
      <c r="V55" s="40"/>
      <c r="W55" s="95">
        <f>(U55*S55)</f>
        <v>0</v>
      </c>
    </row>
    <row r="56" spans="1:23" ht="20.25" x14ac:dyDescent="0.3">
      <c r="A56" s="124"/>
      <c r="B56" s="101"/>
      <c r="C56" s="21"/>
      <c r="D56" s="18"/>
      <c r="E56" s="18"/>
      <c r="F56" s="18"/>
      <c r="G56" s="19"/>
      <c r="H56" s="43"/>
      <c r="I56" s="33"/>
      <c r="J56" s="27"/>
      <c r="K56" s="34"/>
      <c r="L56" s="87"/>
      <c r="M56" s="88"/>
      <c r="N56" s="87"/>
      <c r="O56" s="88"/>
      <c r="P56" s="88"/>
      <c r="Q56" s="89"/>
      <c r="R56" s="90"/>
      <c r="S56" s="45"/>
      <c r="T56" s="45"/>
      <c r="U56" s="20"/>
      <c r="V56" s="20"/>
      <c r="W56" s="2"/>
    </row>
    <row r="57" spans="1:23" ht="24" thickBot="1" x14ac:dyDescent="0.4">
      <c r="A57" s="124"/>
      <c r="B57" s="102"/>
      <c r="D57" s="30"/>
      <c r="E57" s="23" t="s">
        <v>74</v>
      </c>
      <c r="F57" s="23"/>
      <c r="G57" s="23"/>
      <c r="H57" s="23"/>
      <c r="I57" s="23"/>
      <c r="J57" s="8"/>
      <c r="K57" s="31"/>
      <c r="L57" s="8"/>
      <c r="M57" s="8"/>
      <c r="N57" s="8"/>
      <c r="O57" s="23" t="s">
        <v>75</v>
      </c>
      <c r="P57" s="44"/>
      <c r="Q57" s="8"/>
      <c r="S57" s="8"/>
      <c r="T57" s="45"/>
      <c r="U57" s="20"/>
      <c r="V57" s="20"/>
      <c r="W57" s="2"/>
    </row>
    <row r="58" spans="1:23" ht="20.25" x14ac:dyDescent="0.3">
      <c r="A58" s="125"/>
      <c r="B58" s="5"/>
      <c r="C58" s="22"/>
      <c r="D58" s="4"/>
      <c r="E58" s="5"/>
      <c r="F58" s="5"/>
      <c r="G58" s="5"/>
      <c r="H58" s="5"/>
      <c r="I58" s="71" t="s">
        <v>76</v>
      </c>
      <c r="J58" s="72" t="s">
        <v>76</v>
      </c>
      <c r="K58" s="73" t="s">
        <v>77</v>
      </c>
      <c r="L58" s="72" t="s">
        <v>78</v>
      </c>
      <c r="M58" s="72" t="s">
        <v>79</v>
      </c>
      <c r="N58" s="72" t="s">
        <v>80</v>
      </c>
      <c r="O58" s="72" t="s">
        <v>81</v>
      </c>
      <c r="P58" s="41"/>
      <c r="Q58" s="71" t="s">
        <v>81</v>
      </c>
      <c r="S58" s="74" t="s">
        <v>82</v>
      </c>
      <c r="T58" s="45"/>
      <c r="U58" s="20"/>
      <c r="V58" s="20"/>
      <c r="W58" s="2"/>
    </row>
    <row r="59" spans="1:23" ht="21" thickBot="1" x14ac:dyDescent="0.35">
      <c r="A59" s="124"/>
      <c r="B59" s="77"/>
      <c r="C59" s="76" t="s">
        <v>83</v>
      </c>
      <c r="D59" s="77" t="s">
        <v>84</v>
      </c>
      <c r="E59" s="77" t="s">
        <v>85</v>
      </c>
      <c r="F59" s="77"/>
      <c r="G59" s="77" t="s">
        <v>86</v>
      </c>
      <c r="H59" s="77" t="s">
        <v>87</v>
      </c>
      <c r="I59" s="78" t="s">
        <v>88</v>
      </c>
      <c r="J59" s="79" t="s">
        <v>89</v>
      </c>
      <c r="K59" s="80" t="s">
        <v>90</v>
      </c>
      <c r="L59" s="79" t="s">
        <v>89</v>
      </c>
      <c r="M59" s="79" t="s">
        <v>89</v>
      </c>
      <c r="N59" s="79" t="s">
        <v>39</v>
      </c>
      <c r="O59" s="79" t="s">
        <v>89</v>
      </c>
      <c r="P59" s="81"/>
      <c r="Q59" s="78" t="s">
        <v>88</v>
      </c>
      <c r="R59" s="12"/>
      <c r="S59" s="82" t="s">
        <v>91</v>
      </c>
      <c r="T59" s="45"/>
      <c r="U59" s="20"/>
      <c r="V59" s="20"/>
      <c r="W59" s="2"/>
    </row>
    <row r="60" spans="1:23" ht="20.25" x14ac:dyDescent="0.3">
      <c r="B60" s="121"/>
      <c r="C60" s="104" t="s">
        <v>5</v>
      </c>
      <c r="D60" s="105"/>
      <c r="E60" s="105"/>
      <c r="F60" s="105"/>
      <c r="G60" s="105"/>
      <c r="H60" s="122"/>
      <c r="I60" s="109"/>
      <c r="J60" s="110"/>
      <c r="K60" s="111"/>
      <c r="L60" s="110"/>
      <c r="M60" s="110"/>
      <c r="N60" s="110"/>
      <c r="O60" s="110"/>
      <c r="P60" s="110"/>
      <c r="Q60" s="112"/>
      <c r="R60" s="113"/>
      <c r="S60" s="120"/>
      <c r="T60" s="86"/>
      <c r="U60" s="12"/>
      <c r="V60" s="12"/>
    </row>
    <row r="61" spans="1:23" ht="20.25" x14ac:dyDescent="0.3">
      <c r="B61" s="100">
        <v>1</v>
      </c>
      <c r="C61" s="94">
        <v>40678</v>
      </c>
      <c r="D61" s="15" t="s">
        <v>195</v>
      </c>
      <c r="E61" s="15" t="s">
        <v>196</v>
      </c>
      <c r="F61" s="15" t="s">
        <v>197</v>
      </c>
      <c r="G61" s="14">
        <v>24</v>
      </c>
      <c r="H61" s="10" t="s">
        <v>0</v>
      </c>
      <c r="I61" s="32">
        <v>164</v>
      </c>
      <c r="J61" s="26">
        <f>(I61/$I$3)</f>
        <v>74.389912002177269</v>
      </c>
      <c r="K61" s="36">
        <v>0.69299999999999995</v>
      </c>
      <c r="L61" s="26">
        <v>172.5</v>
      </c>
      <c r="M61" s="26">
        <v>92.5</v>
      </c>
      <c r="N61" s="26">
        <v>190</v>
      </c>
      <c r="O61" s="26">
        <f>SUM(L61:N61)</f>
        <v>455</v>
      </c>
      <c r="P61" s="26"/>
      <c r="Q61" s="37">
        <f>(O61*$I$3)</f>
        <v>1003.0930000000001</v>
      </c>
      <c r="R61" s="38"/>
      <c r="S61" s="42">
        <f>(O61*K61)</f>
        <v>315.315</v>
      </c>
      <c r="T61" s="45"/>
      <c r="U61" s="20"/>
      <c r="V61" s="20"/>
    </row>
    <row r="62" spans="1:23" ht="20.25" x14ac:dyDescent="0.3">
      <c r="A62" s="132"/>
      <c r="B62" s="121"/>
      <c r="C62" s="104" t="s">
        <v>6</v>
      </c>
      <c r="D62" s="105"/>
      <c r="E62" s="105"/>
      <c r="F62" s="105"/>
      <c r="G62" s="105"/>
      <c r="H62" s="122"/>
      <c r="I62" s="109"/>
      <c r="J62" s="110"/>
      <c r="K62" s="111"/>
      <c r="L62" s="110"/>
      <c r="M62" s="110"/>
      <c r="N62" s="110"/>
      <c r="O62" s="110"/>
      <c r="P62" s="110"/>
      <c r="Q62" s="112"/>
      <c r="R62" s="113"/>
      <c r="S62" s="120"/>
      <c r="T62" s="86"/>
      <c r="U62" s="12"/>
      <c r="V62" s="12"/>
    </row>
    <row r="63" spans="1:23" ht="20.25" x14ac:dyDescent="0.3">
      <c r="B63" s="100">
        <v>1</v>
      </c>
      <c r="C63" s="94">
        <v>40678</v>
      </c>
      <c r="D63" s="15" t="s">
        <v>179</v>
      </c>
      <c r="E63" s="15" t="s">
        <v>180</v>
      </c>
      <c r="F63" s="15" t="s">
        <v>125</v>
      </c>
      <c r="G63" s="14">
        <v>26</v>
      </c>
      <c r="H63" s="10" t="s">
        <v>173</v>
      </c>
      <c r="I63" s="32">
        <v>177</v>
      </c>
      <c r="J63" s="26">
        <f>(I63/$I$3)</f>
        <v>80.286673319423016</v>
      </c>
      <c r="K63" s="36">
        <v>0.65642500000000004</v>
      </c>
      <c r="L63" s="26">
        <v>182.5</v>
      </c>
      <c r="M63" s="26">
        <v>120</v>
      </c>
      <c r="N63" s="26">
        <v>185</v>
      </c>
      <c r="O63" s="26">
        <f>SUM(L63:N63)</f>
        <v>487.5</v>
      </c>
      <c r="P63" s="26"/>
      <c r="Q63" s="37">
        <f>(O63*$I$3)</f>
        <v>1074.7425000000001</v>
      </c>
      <c r="R63" s="38"/>
      <c r="S63" s="42">
        <f>(O63*K63)</f>
        <v>320.00718750000004</v>
      </c>
      <c r="T63" s="45"/>
      <c r="U63" s="20"/>
      <c r="V63" s="20"/>
    </row>
    <row r="64" spans="1:23" ht="20.25" x14ac:dyDescent="0.3">
      <c r="B64" s="100">
        <v>2</v>
      </c>
      <c r="C64" s="94">
        <v>40678</v>
      </c>
      <c r="D64" s="15" t="s">
        <v>170</v>
      </c>
      <c r="E64" s="15" t="s">
        <v>171</v>
      </c>
      <c r="F64" s="15" t="s">
        <v>137</v>
      </c>
      <c r="G64" s="14">
        <v>55</v>
      </c>
      <c r="H64" s="10" t="s">
        <v>1</v>
      </c>
      <c r="I64" s="32">
        <v>178</v>
      </c>
      <c r="J64" s="26">
        <f>(I64/$I$3)</f>
        <v>80.740270343826538</v>
      </c>
      <c r="K64" s="36">
        <v>0.65400000000000003</v>
      </c>
      <c r="L64" s="26">
        <v>160</v>
      </c>
      <c r="M64" s="26">
        <v>107.5</v>
      </c>
      <c r="N64" s="26">
        <v>190</v>
      </c>
      <c r="O64" s="26">
        <f>SUM(L64:N64)</f>
        <v>457.5</v>
      </c>
      <c r="P64" s="26"/>
      <c r="Q64" s="37">
        <f>(O64*$I$3)</f>
        <v>1008.6045</v>
      </c>
      <c r="R64" s="38"/>
      <c r="S64" s="42">
        <f>(O64*K64)</f>
        <v>299.20499999999998</v>
      </c>
      <c r="T64" s="45"/>
      <c r="U64" s="20"/>
      <c r="V64" s="20"/>
    </row>
    <row r="65" spans="2:22" ht="20.25" x14ac:dyDescent="0.3">
      <c r="B65" s="100">
        <v>3</v>
      </c>
      <c r="C65" s="94">
        <v>40678</v>
      </c>
      <c r="D65" s="15" t="s">
        <v>142</v>
      </c>
      <c r="E65" s="15" t="s">
        <v>177</v>
      </c>
      <c r="F65" s="15" t="s">
        <v>178</v>
      </c>
      <c r="G65" s="14">
        <v>20</v>
      </c>
      <c r="H65" s="10" t="s">
        <v>172</v>
      </c>
      <c r="I65" s="32">
        <v>177</v>
      </c>
      <c r="J65" s="26">
        <f>(I65/$I$3)</f>
        <v>80.286673319423016</v>
      </c>
      <c r="K65" s="36">
        <v>0.65642500000000004</v>
      </c>
      <c r="L65" s="26">
        <v>172.5</v>
      </c>
      <c r="M65" s="26">
        <v>97.5</v>
      </c>
      <c r="N65" s="26">
        <v>185</v>
      </c>
      <c r="O65" s="26">
        <f>SUM(L65:N65)</f>
        <v>455</v>
      </c>
      <c r="P65" s="26"/>
      <c r="Q65" s="37">
        <f>(O65*$I$3)</f>
        <v>1003.0930000000001</v>
      </c>
      <c r="R65" s="38"/>
      <c r="S65" s="42">
        <f>(O65*K65)</f>
        <v>298.67337500000002</v>
      </c>
      <c r="T65" s="45"/>
      <c r="U65" s="20"/>
      <c r="V65" s="20"/>
    </row>
    <row r="66" spans="2:22" ht="20.25" x14ac:dyDescent="0.3">
      <c r="B66" s="157" t="s">
        <v>249</v>
      </c>
      <c r="C66" s="94">
        <v>40678</v>
      </c>
      <c r="D66" s="15" t="s">
        <v>174</v>
      </c>
      <c r="E66" s="15" t="s">
        <v>175</v>
      </c>
      <c r="F66" s="15" t="s">
        <v>176</v>
      </c>
      <c r="G66" s="14">
        <v>46</v>
      </c>
      <c r="H66" s="10" t="s">
        <v>1</v>
      </c>
      <c r="I66" s="32">
        <v>179</v>
      </c>
      <c r="J66" s="26">
        <f>(I66/$I$3)</f>
        <v>81.193867368230059</v>
      </c>
      <c r="K66" s="36">
        <v>0.65157500000000002</v>
      </c>
      <c r="L66" s="26">
        <v>0</v>
      </c>
      <c r="M66" s="26">
        <v>0</v>
      </c>
      <c r="N66" s="26">
        <v>0</v>
      </c>
      <c r="O66" s="26">
        <f>SUM(L66:N66)</f>
        <v>0</v>
      </c>
      <c r="P66" s="26"/>
      <c r="Q66" s="37">
        <f>(O66*$I$3)</f>
        <v>0</v>
      </c>
      <c r="R66" s="38"/>
      <c r="S66" s="42">
        <f>(O66*K66)</f>
        <v>0</v>
      </c>
      <c r="T66" s="45"/>
      <c r="U66" s="20"/>
      <c r="V66" s="20"/>
    </row>
    <row r="67" spans="2:22" ht="20.25" x14ac:dyDescent="0.3">
      <c r="B67" s="119"/>
      <c r="C67" s="123" t="s">
        <v>7</v>
      </c>
      <c r="D67" s="85"/>
      <c r="E67" s="106"/>
      <c r="F67" s="106"/>
      <c r="G67" s="107"/>
      <c r="H67" s="117"/>
      <c r="I67" s="109"/>
      <c r="J67" s="110"/>
      <c r="K67" s="111"/>
      <c r="L67" s="110"/>
      <c r="M67" s="110"/>
      <c r="N67" s="110"/>
      <c r="O67" s="110"/>
      <c r="P67" s="110"/>
      <c r="Q67" s="112"/>
      <c r="R67" s="113"/>
      <c r="S67" s="120"/>
      <c r="T67" s="45"/>
      <c r="U67" s="20"/>
      <c r="V67" s="20"/>
    </row>
    <row r="68" spans="2:22" ht="20.25" x14ac:dyDescent="0.3">
      <c r="B68" s="100">
        <v>1</v>
      </c>
      <c r="C68" s="94">
        <v>40678</v>
      </c>
      <c r="D68" s="15" t="s">
        <v>181</v>
      </c>
      <c r="E68" s="15" t="s">
        <v>217</v>
      </c>
      <c r="F68" s="15" t="s">
        <v>218</v>
      </c>
      <c r="G68" s="14">
        <v>26</v>
      </c>
      <c r="H68" s="10" t="s">
        <v>2</v>
      </c>
      <c r="I68" s="32">
        <v>195</v>
      </c>
      <c r="J68" s="26">
        <f>(I68/$I$3)</f>
        <v>88.451419758686384</v>
      </c>
      <c r="K68" s="36">
        <v>0.6179</v>
      </c>
      <c r="L68" s="26">
        <v>295</v>
      </c>
      <c r="M68" s="26">
        <v>190</v>
      </c>
      <c r="N68" s="26">
        <v>290</v>
      </c>
      <c r="O68" s="26">
        <f>SUM(L68:N68)</f>
        <v>775</v>
      </c>
      <c r="P68" s="26"/>
      <c r="Q68" s="37">
        <f>(O68*$I$3)</f>
        <v>1708.5650000000001</v>
      </c>
      <c r="R68" s="38"/>
      <c r="S68" s="42">
        <f>(O68*K68)</f>
        <v>478.8725</v>
      </c>
      <c r="T68" s="45"/>
      <c r="U68" s="20"/>
      <c r="V68" s="20"/>
    </row>
    <row r="69" spans="2:22" ht="20.25" x14ac:dyDescent="0.3">
      <c r="B69" s="100">
        <v>2</v>
      </c>
      <c r="C69" s="94">
        <v>40678</v>
      </c>
      <c r="D69" s="15" t="s">
        <v>246</v>
      </c>
      <c r="E69" s="15" t="s">
        <v>247</v>
      </c>
      <c r="F69" s="15" t="s">
        <v>216</v>
      </c>
      <c r="G69" s="14">
        <v>21</v>
      </c>
      <c r="H69" s="10" t="s">
        <v>2</v>
      </c>
      <c r="I69" s="32">
        <v>189</v>
      </c>
      <c r="J69" s="26">
        <f>(I69/$I$3)</f>
        <v>85.729837612265257</v>
      </c>
      <c r="K69" s="36">
        <v>0.62944999999999995</v>
      </c>
      <c r="L69" s="26">
        <v>175</v>
      </c>
      <c r="M69" s="26">
        <v>110</v>
      </c>
      <c r="N69" s="26">
        <v>240</v>
      </c>
      <c r="O69" s="26">
        <f>SUM(L69:N69)</f>
        <v>525</v>
      </c>
      <c r="P69" s="26"/>
      <c r="Q69" s="37">
        <f>(O69*$I$3)</f>
        <v>1157.415</v>
      </c>
      <c r="R69" s="38"/>
      <c r="S69" s="42">
        <f>(O69*K69)</f>
        <v>330.46124999999995</v>
      </c>
      <c r="T69" s="45"/>
      <c r="U69" s="20"/>
      <c r="V69" s="20"/>
    </row>
    <row r="70" spans="2:22" ht="20.25" x14ac:dyDescent="0.3">
      <c r="B70" s="100">
        <v>3</v>
      </c>
      <c r="C70" s="94">
        <v>40678</v>
      </c>
      <c r="D70" s="15" t="s">
        <v>138</v>
      </c>
      <c r="E70" s="15" t="s">
        <v>169</v>
      </c>
      <c r="F70" s="15" t="s">
        <v>137</v>
      </c>
      <c r="G70" s="14">
        <v>23</v>
      </c>
      <c r="H70" s="10" t="s">
        <v>2</v>
      </c>
      <c r="I70" s="32">
        <v>194</v>
      </c>
      <c r="J70" s="26">
        <f>(I70/$I$3)</f>
        <v>87.997822734282863</v>
      </c>
      <c r="K70" s="36">
        <v>0.61990000000000001</v>
      </c>
      <c r="L70" s="26">
        <v>182.5</v>
      </c>
      <c r="M70" s="26">
        <v>120</v>
      </c>
      <c r="N70" s="26">
        <v>205</v>
      </c>
      <c r="O70" s="26">
        <f>SUM(L70:N70)</f>
        <v>507.5</v>
      </c>
      <c r="P70" s="26"/>
      <c r="Q70" s="37">
        <f>(O70*$I$3)</f>
        <v>1118.8345000000002</v>
      </c>
      <c r="R70" s="38"/>
      <c r="S70" s="42">
        <f>(O70*K70)</f>
        <v>314.59924999999998</v>
      </c>
      <c r="T70" s="45"/>
      <c r="U70" s="20"/>
      <c r="V70" s="20"/>
    </row>
    <row r="71" spans="2:22" ht="20.25" x14ac:dyDescent="0.3">
      <c r="B71" s="121"/>
      <c r="C71" s="123" t="s">
        <v>8</v>
      </c>
      <c r="D71" s="85"/>
      <c r="E71" s="105"/>
      <c r="F71" s="105"/>
      <c r="G71" s="105"/>
      <c r="H71" s="122"/>
      <c r="I71" s="109"/>
      <c r="J71" s="110"/>
      <c r="K71" s="111"/>
      <c r="L71" s="110"/>
      <c r="M71" s="110"/>
      <c r="N71" s="110"/>
      <c r="O71" s="110"/>
      <c r="P71" s="110"/>
      <c r="Q71" s="112"/>
      <c r="R71" s="113"/>
      <c r="S71" s="120"/>
      <c r="T71" s="86"/>
      <c r="U71" s="12"/>
      <c r="V71" s="12"/>
    </row>
    <row r="72" spans="2:22" ht="20.25" x14ac:dyDescent="0.3">
      <c r="B72" s="100">
        <v>1</v>
      </c>
      <c r="C72" s="94">
        <v>40678</v>
      </c>
      <c r="D72" s="15" t="s">
        <v>223</v>
      </c>
      <c r="E72" s="15" t="s">
        <v>224</v>
      </c>
      <c r="F72" s="15" t="s">
        <v>225</v>
      </c>
      <c r="G72" s="14">
        <v>30</v>
      </c>
      <c r="H72" s="10" t="s">
        <v>191</v>
      </c>
      <c r="I72" s="32">
        <v>199</v>
      </c>
      <c r="J72" s="26">
        <f>(I72/$I$3)</f>
        <v>90.265807856300455</v>
      </c>
      <c r="K72" s="36">
        <v>0.61094999999999999</v>
      </c>
      <c r="L72" s="26">
        <v>287.5</v>
      </c>
      <c r="M72" s="26">
        <v>190</v>
      </c>
      <c r="N72" s="26">
        <v>255</v>
      </c>
      <c r="O72" s="26">
        <f>SUM(L72:N72)</f>
        <v>732.5</v>
      </c>
      <c r="P72" s="26"/>
      <c r="Q72" s="37">
        <f>(O72*$I$3)</f>
        <v>1614.8695</v>
      </c>
      <c r="R72" s="38"/>
      <c r="S72" s="42">
        <f>(O72*K72)</f>
        <v>447.52087499999999</v>
      </c>
      <c r="T72" s="45"/>
      <c r="U72" s="20"/>
      <c r="V72" s="20"/>
    </row>
    <row r="73" spans="2:22" ht="20.25" x14ac:dyDescent="0.3">
      <c r="B73" s="100">
        <v>2</v>
      </c>
      <c r="C73" s="94">
        <v>40678</v>
      </c>
      <c r="D73" s="15" t="s">
        <v>183</v>
      </c>
      <c r="E73" s="15" t="s">
        <v>184</v>
      </c>
      <c r="F73" s="15" t="s">
        <v>111</v>
      </c>
      <c r="G73" s="14">
        <v>27</v>
      </c>
      <c r="H73" s="10" t="s">
        <v>15</v>
      </c>
      <c r="I73" s="32">
        <v>214</v>
      </c>
      <c r="J73" s="26">
        <f>(I73/$I$3)</f>
        <v>97.069763222353259</v>
      </c>
      <c r="K73" s="36">
        <v>0.59099999999999997</v>
      </c>
      <c r="L73" s="26">
        <v>227.5</v>
      </c>
      <c r="M73" s="26">
        <v>127.5</v>
      </c>
      <c r="N73" s="26">
        <v>252.5</v>
      </c>
      <c r="O73" s="26">
        <f>SUM(L73:N73)</f>
        <v>607.5</v>
      </c>
      <c r="P73" s="26"/>
      <c r="Q73" s="37">
        <f>(O73*$I$3)</f>
        <v>1339.2945</v>
      </c>
      <c r="R73" s="38"/>
      <c r="S73" s="42">
        <f>(O73*K73)</f>
        <v>359.03249999999997</v>
      </c>
      <c r="T73" s="45"/>
      <c r="U73" s="20"/>
      <c r="V73" s="20"/>
    </row>
    <row r="74" spans="2:22" ht="20.25" x14ac:dyDescent="0.3">
      <c r="B74" s="100">
        <v>3</v>
      </c>
      <c r="C74" s="94">
        <v>40678</v>
      </c>
      <c r="D74" s="15" t="s">
        <v>192</v>
      </c>
      <c r="E74" s="15" t="s">
        <v>193</v>
      </c>
      <c r="F74" s="15" t="s">
        <v>194</v>
      </c>
      <c r="G74" s="14">
        <v>38</v>
      </c>
      <c r="H74" s="10" t="s">
        <v>15</v>
      </c>
      <c r="I74" s="32">
        <v>216</v>
      </c>
      <c r="J74" s="26">
        <f>(I74/$I$3)</f>
        <v>97.976957271160302</v>
      </c>
      <c r="K74" s="36">
        <v>0.58665</v>
      </c>
      <c r="L74" s="26">
        <v>190</v>
      </c>
      <c r="M74" s="26">
        <v>127.5</v>
      </c>
      <c r="N74" s="26">
        <v>232.5</v>
      </c>
      <c r="O74" s="26">
        <f>SUM(L74:N74)</f>
        <v>550</v>
      </c>
      <c r="P74" s="26"/>
      <c r="Q74" s="37">
        <f>(O74*$I$3)</f>
        <v>1212.53</v>
      </c>
      <c r="R74" s="38"/>
      <c r="S74" s="42">
        <f>(O74*K74)</f>
        <v>322.65750000000003</v>
      </c>
      <c r="T74" s="45"/>
      <c r="U74" s="20"/>
      <c r="V74" s="20"/>
    </row>
    <row r="75" spans="2:22" ht="20.25" x14ac:dyDescent="0.3">
      <c r="B75" s="100">
        <v>4</v>
      </c>
      <c r="C75" s="94">
        <v>40678</v>
      </c>
      <c r="D75" s="15" t="s">
        <v>181</v>
      </c>
      <c r="E75" s="15" t="s">
        <v>182</v>
      </c>
      <c r="F75" s="139" t="s">
        <v>125</v>
      </c>
      <c r="G75" s="14">
        <v>27</v>
      </c>
      <c r="H75" s="10" t="s">
        <v>15</v>
      </c>
      <c r="I75" s="32">
        <v>215</v>
      </c>
      <c r="J75" s="26">
        <f>(I75/$I$3)</f>
        <v>97.523360246756781</v>
      </c>
      <c r="K75" s="36">
        <v>0.58787500000000004</v>
      </c>
      <c r="L75" s="26">
        <v>185</v>
      </c>
      <c r="M75" s="26">
        <v>137.5</v>
      </c>
      <c r="N75" s="26">
        <v>225</v>
      </c>
      <c r="O75" s="26">
        <f>SUM(L75:N75)</f>
        <v>547.5</v>
      </c>
      <c r="P75" s="26"/>
      <c r="Q75" s="37">
        <f>(O75*$I$3)</f>
        <v>1207.0185000000001</v>
      </c>
      <c r="R75" s="38"/>
      <c r="S75" s="42">
        <f>(O75*K75)</f>
        <v>321.86156250000005</v>
      </c>
      <c r="T75" s="45"/>
      <c r="U75" s="20"/>
      <c r="V75" s="20"/>
    </row>
    <row r="76" spans="2:22" ht="20.25" x14ac:dyDescent="0.3">
      <c r="B76" s="100">
        <v>5</v>
      </c>
      <c r="C76" s="94">
        <v>40678</v>
      </c>
      <c r="D76" s="15" t="s">
        <v>167</v>
      </c>
      <c r="E76" s="15" t="s">
        <v>168</v>
      </c>
      <c r="F76" s="15" t="s">
        <v>141</v>
      </c>
      <c r="G76" s="14">
        <v>40</v>
      </c>
      <c r="H76" s="10" t="s">
        <v>15</v>
      </c>
      <c r="I76" s="32">
        <v>211</v>
      </c>
      <c r="J76" s="26">
        <f>(I76/$I$3)</f>
        <v>95.708972149142696</v>
      </c>
      <c r="K76" s="36">
        <v>0.59284999999999999</v>
      </c>
      <c r="L76" s="26">
        <v>165</v>
      </c>
      <c r="M76" s="26">
        <v>102.5</v>
      </c>
      <c r="N76" s="26">
        <v>182.5</v>
      </c>
      <c r="O76" s="26">
        <f>SUM(L76:N76)</f>
        <v>450</v>
      </c>
      <c r="P76" s="26"/>
      <c r="Q76" s="37">
        <f>(O76*$I$3)</f>
        <v>992.07</v>
      </c>
      <c r="R76" s="38"/>
      <c r="S76" s="42">
        <f>(O76*K76)</f>
        <v>266.78249999999997</v>
      </c>
      <c r="T76" s="45"/>
      <c r="U76" s="20"/>
      <c r="V76" s="20"/>
    </row>
    <row r="77" spans="2:22" ht="20.25" x14ac:dyDescent="0.3">
      <c r="B77" s="121"/>
      <c r="C77" s="123" t="s">
        <v>9</v>
      </c>
      <c r="D77" s="85"/>
      <c r="E77" s="105"/>
      <c r="F77" s="105"/>
      <c r="G77" s="105"/>
      <c r="H77" s="122"/>
      <c r="I77" s="109"/>
      <c r="J77" s="110"/>
      <c r="K77" s="111"/>
      <c r="L77" s="110"/>
      <c r="M77" s="110"/>
      <c r="N77" s="110"/>
      <c r="O77" s="110"/>
      <c r="P77" s="110"/>
      <c r="Q77" s="112"/>
      <c r="R77" s="113"/>
      <c r="S77" s="120"/>
      <c r="T77" s="86"/>
      <c r="U77" s="12"/>
      <c r="V77" s="12"/>
    </row>
    <row r="78" spans="2:22" ht="20.25" x14ac:dyDescent="0.3">
      <c r="B78" s="100">
        <v>1</v>
      </c>
      <c r="C78" s="94">
        <v>40678</v>
      </c>
      <c r="D78" s="15" t="s">
        <v>138</v>
      </c>
      <c r="E78" s="15" t="s">
        <v>145</v>
      </c>
      <c r="F78" s="139" t="s">
        <v>216</v>
      </c>
      <c r="G78" s="14">
        <v>32</v>
      </c>
      <c r="H78" s="10" t="s">
        <v>3</v>
      </c>
      <c r="I78" s="32">
        <v>236</v>
      </c>
      <c r="J78" s="26">
        <f>(I78/$I$3)</f>
        <v>107.0488977592307</v>
      </c>
      <c r="K78" s="36">
        <v>0.56720000000000004</v>
      </c>
      <c r="L78" s="26">
        <v>275</v>
      </c>
      <c r="M78" s="26">
        <v>197.5</v>
      </c>
      <c r="N78" s="26">
        <v>245</v>
      </c>
      <c r="O78" s="26">
        <f>SUM(L78:N78)</f>
        <v>717.5</v>
      </c>
      <c r="P78" s="26"/>
      <c r="Q78" s="37">
        <f>(O78*$I$3)</f>
        <v>1581.8005000000001</v>
      </c>
      <c r="R78" s="38"/>
      <c r="S78" s="42">
        <f>(O78*K78)</f>
        <v>406.96600000000001</v>
      </c>
      <c r="T78" s="45"/>
      <c r="U78" s="20"/>
      <c r="V78" s="20"/>
    </row>
    <row r="79" spans="2:22" ht="20.25" x14ac:dyDescent="0.3">
      <c r="B79" s="100">
        <v>2</v>
      </c>
      <c r="C79" s="94">
        <v>40678</v>
      </c>
      <c r="D79" s="139" t="s">
        <v>188</v>
      </c>
      <c r="E79" s="139" t="s">
        <v>189</v>
      </c>
      <c r="F79" s="15" t="s">
        <v>190</v>
      </c>
      <c r="G79" s="14">
        <v>20</v>
      </c>
      <c r="H79" s="10" t="s">
        <v>3</v>
      </c>
      <c r="I79" s="32">
        <v>234</v>
      </c>
      <c r="J79" s="26">
        <f>(I79/$I$3)</f>
        <v>106.14170371042366</v>
      </c>
      <c r="K79" s="36">
        <v>0.56874999999999998</v>
      </c>
      <c r="L79" s="26">
        <v>232.5</v>
      </c>
      <c r="M79" s="26">
        <v>147.5</v>
      </c>
      <c r="N79" s="26">
        <v>262.5</v>
      </c>
      <c r="O79" s="26">
        <f>SUM(L79:N79)</f>
        <v>642.5</v>
      </c>
      <c r="P79" s="26"/>
      <c r="Q79" s="37">
        <f>(O79*$I$3)</f>
        <v>1416.4555</v>
      </c>
      <c r="R79" s="38"/>
      <c r="S79" s="42">
        <f>(O79*K79)</f>
        <v>365.421875</v>
      </c>
      <c r="T79" s="45"/>
      <c r="U79" s="20"/>
      <c r="V79" s="20"/>
    </row>
    <row r="80" spans="2:22" ht="20.25" x14ac:dyDescent="0.3">
      <c r="B80" s="100">
        <v>3</v>
      </c>
      <c r="C80" s="94">
        <v>40678</v>
      </c>
      <c r="D80" s="15" t="s">
        <v>232</v>
      </c>
      <c r="E80" s="15" t="s">
        <v>234</v>
      </c>
      <c r="F80" s="15" t="s">
        <v>235</v>
      </c>
      <c r="G80" s="14">
        <v>29</v>
      </c>
      <c r="H80" s="10" t="s">
        <v>185</v>
      </c>
      <c r="I80" s="32">
        <v>236</v>
      </c>
      <c r="J80" s="26">
        <f>(I80/$I$3)</f>
        <v>107.0488977592307</v>
      </c>
      <c r="K80" s="36">
        <v>0.56720000000000004</v>
      </c>
      <c r="L80" s="26">
        <v>212.5</v>
      </c>
      <c r="M80" s="26">
        <v>125</v>
      </c>
      <c r="N80" s="26">
        <v>230</v>
      </c>
      <c r="O80" s="26">
        <f>SUM(L80:N80)</f>
        <v>567.5</v>
      </c>
      <c r="P80" s="26"/>
      <c r="Q80" s="37">
        <f>(O80*$I$3)</f>
        <v>1251.1105</v>
      </c>
      <c r="R80" s="38"/>
      <c r="S80" s="42">
        <f>(O80*K80)</f>
        <v>321.88600000000002</v>
      </c>
      <c r="T80" s="45"/>
      <c r="U80" s="20"/>
      <c r="V80" s="20"/>
    </row>
    <row r="81" spans="1:20" ht="20.25" x14ac:dyDescent="0.3">
      <c r="A81" s="132"/>
      <c r="B81" s="121"/>
      <c r="C81" s="123" t="s">
        <v>10</v>
      </c>
      <c r="D81" s="85"/>
      <c r="E81" s="105"/>
      <c r="F81" s="105"/>
      <c r="G81" s="105"/>
      <c r="H81" s="122"/>
      <c r="I81" s="109"/>
      <c r="J81" s="110"/>
      <c r="K81" s="111"/>
      <c r="L81" s="110"/>
      <c r="M81" s="110"/>
      <c r="N81" s="110"/>
      <c r="O81" s="110"/>
      <c r="P81" s="110"/>
      <c r="Q81" s="112"/>
      <c r="R81" s="113"/>
      <c r="S81" s="120"/>
      <c r="T81" s="85"/>
    </row>
    <row r="82" spans="1:20" ht="20.25" x14ac:dyDescent="0.3">
      <c r="B82" s="100">
        <v>1</v>
      </c>
      <c r="C82" s="94">
        <v>40678</v>
      </c>
      <c r="D82" s="15" t="s">
        <v>101</v>
      </c>
      <c r="E82" s="15" t="s">
        <v>198</v>
      </c>
      <c r="F82" s="15" t="s">
        <v>199</v>
      </c>
      <c r="G82" s="14">
        <v>39</v>
      </c>
      <c r="H82" s="10" t="s">
        <v>4</v>
      </c>
      <c r="I82" s="32">
        <v>324</v>
      </c>
      <c r="J82" s="26">
        <f>(I82/$I$3)</f>
        <v>146.96543590674045</v>
      </c>
      <c r="K82" s="36">
        <v>0.52542500000000003</v>
      </c>
      <c r="L82" s="26">
        <v>387.5</v>
      </c>
      <c r="M82" s="26">
        <v>295</v>
      </c>
      <c r="N82" s="26">
        <v>387.5</v>
      </c>
      <c r="O82" s="26">
        <f>SUM(L82:N82)</f>
        <v>1070</v>
      </c>
      <c r="P82" s="26"/>
      <c r="Q82" s="37">
        <f>(O82*$I$3)</f>
        <v>2358.922</v>
      </c>
      <c r="R82" s="38"/>
      <c r="S82" s="42">
        <f>(O82*K82)</f>
        <v>562.20474999999999</v>
      </c>
      <c r="T82" s="45"/>
    </row>
    <row r="83" spans="1:20" ht="20.25" x14ac:dyDescent="0.3">
      <c r="B83" s="100">
        <v>2</v>
      </c>
      <c r="C83" s="94">
        <v>40678</v>
      </c>
      <c r="D83" s="15" t="s">
        <v>241</v>
      </c>
      <c r="E83" s="15" t="s">
        <v>242</v>
      </c>
      <c r="F83" s="15" t="s">
        <v>155</v>
      </c>
      <c r="G83" s="14">
        <v>24</v>
      </c>
      <c r="H83" s="93" t="s">
        <v>94</v>
      </c>
      <c r="I83" s="32">
        <v>445</v>
      </c>
      <c r="J83" s="26">
        <f>(I83/$I$3)</f>
        <v>201.85067585956634</v>
      </c>
      <c r="K83" s="36">
        <v>0.48935000000000001</v>
      </c>
      <c r="L83" s="26">
        <v>365</v>
      </c>
      <c r="M83" s="26">
        <v>207.5</v>
      </c>
      <c r="N83" s="26">
        <v>327.5</v>
      </c>
      <c r="O83" s="26">
        <f>SUM(L83:N83)</f>
        <v>900</v>
      </c>
      <c r="P83" s="26"/>
      <c r="Q83" s="37">
        <f>(O83*$I$3)</f>
        <v>1984.14</v>
      </c>
      <c r="R83" s="38"/>
      <c r="S83" s="42">
        <f>(O83*K83)</f>
        <v>440.41500000000002</v>
      </c>
      <c r="T83" s="45"/>
    </row>
  </sheetData>
  <sortState ref="C78:S80">
    <sortCondition descending="1" ref="S78:S80"/>
  </sortState>
  <phoneticPr fontId="4" type="noConversion"/>
  <printOptions horizontalCentered="1" verticalCentered="1"/>
  <pageMargins left="0.5" right="0.5" top="0.75" bottom="0.5" header="0.5" footer="0.5"/>
  <pageSetup scale="32" orientation="landscape" horizontalDpi="4294967292" verticalDpi="4294967292" r:id="rId1"/>
  <headerFooter alignWithMargins="0">
    <oddHeader>&amp;R&amp;F&amp;A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topLeftCell="G1" zoomScale="75" zoomScaleNormal="100" workbookViewId="0">
      <selection activeCell="T4" sqref="T4:X18"/>
    </sheetView>
  </sheetViews>
  <sheetFormatPr defaultColWidth="11.42578125" defaultRowHeight="12.75" x14ac:dyDescent="0.2"/>
  <cols>
    <col min="1" max="1" width="6.28515625" customWidth="1"/>
    <col min="2" max="2" width="15.85546875" customWidth="1"/>
    <col min="3" max="3" width="17.85546875" bestFit="1" customWidth="1"/>
    <col min="4" max="4" width="10.5703125" bestFit="1" customWidth="1"/>
    <col min="5" max="5" width="11.42578125" bestFit="1" customWidth="1"/>
    <col min="6" max="6" width="11.42578125" style="97" bestFit="1" customWidth="1"/>
    <col min="7" max="8" width="12" customWidth="1"/>
    <col min="9" max="9" width="4.28515625" customWidth="1"/>
    <col min="10" max="10" width="5.28515625" customWidth="1"/>
    <col min="11" max="11" width="15.85546875" customWidth="1"/>
    <col min="12" max="12" width="17.85546875" bestFit="1" customWidth="1"/>
    <col min="13" max="14" width="10.85546875" customWidth="1"/>
    <col min="15" max="15" width="11.42578125" bestFit="1" customWidth="1"/>
    <col min="16" max="17" width="12" customWidth="1"/>
    <col min="18" max="18" width="5" customWidth="1"/>
    <col min="19" max="19" width="5.7109375" customWidth="1"/>
    <col min="20" max="20" width="16.28515625" customWidth="1"/>
    <col min="21" max="21" width="15.140625" customWidth="1"/>
    <col min="22" max="23" width="10.85546875" customWidth="1"/>
    <col min="24" max="24" width="11.42578125" bestFit="1" customWidth="1"/>
    <col min="25" max="26" width="12" customWidth="1"/>
    <col min="30" max="30" width="5.42578125" customWidth="1"/>
    <col min="31" max="31" width="15.140625" customWidth="1"/>
  </cols>
  <sheetData>
    <row r="1" spans="1:26" ht="18.75" thickBot="1" x14ac:dyDescent="0.3">
      <c r="F1" s="6">
        <v>2.2046000000000001</v>
      </c>
      <c r="I1" s="13"/>
      <c r="J1" s="11"/>
    </row>
    <row r="2" spans="1:26" ht="18" x14ac:dyDescent="0.25">
      <c r="A2" s="142"/>
      <c r="B2" s="143" t="s">
        <v>18</v>
      </c>
      <c r="C2" s="142"/>
      <c r="D2" s="144" t="s">
        <v>48</v>
      </c>
      <c r="E2" s="144" t="s">
        <v>99</v>
      </c>
      <c r="F2" s="144" t="s">
        <v>72</v>
      </c>
      <c r="G2" s="142"/>
      <c r="H2" s="142"/>
      <c r="K2" s="13" t="s">
        <v>45</v>
      </c>
      <c r="M2" s="16" t="s">
        <v>48</v>
      </c>
      <c r="N2" s="16" t="s">
        <v>99</v>
      </c>
      <c r="O2" s="96" t="s">
        <v>72</v>
      </c>
      <c r="T2" s="13" t="s">
        <v>70</v>
      </c>
      <c r="V2" s="16" t="s">
        <v>48</v>
      </c>
      <c r="W2" s="16" t="s">
        <v>99</v>
      </c>
      <c r="X2" s="96" t="s">
        <v>72</v>
      </c>
    </row>
    <row r="3" spans="1:26" ht="18" x14ac:dyDescent="0.25">
      <c r="A3" s="142"/>
      <c r="B3" s="144" t="s">
        <v>23</v>
      </c>
      <c r="C3" s="144" t="s">
        <v>24</v>
      </c>
      <c r="D3" s="144" t="s">
        <v>49</v>
      </c>
      <c r="E3" s="144" t="s">
        <v>26</v>
      </c>
      <c r="F3" s="144" t="s">
        <v>71</v>
      </c>
      <c r="G3" s="144" t="s">
        <v>16</v>
      </c>
      <c r="H3" s="144" t="s">
        <v>17</v>
      </c>
      <c r="K3" s="16" t="s">
        <v>23</v>
      </c>
      <c r="L3" s="16" t="s">
        <v>24</v>
      </c>
      <c r="M3" s="16" t="s">
        <v>49</v>
      </c>
      <c r="N3" s="16" t="s">
        <v>26</v>
      </c>
      <c r="O3" s="96" t="s">
        <v>71</v>
      </c>
      <c r="P3" s="16" t="s">
        <v>16</v>
      </c>
      <c r="Q3" s="16" t="s">
        <v>17</v>
      </c>
      <c r="T3" s="16" t="s">
        <v>23</v>
      </c>
      <c r="U3" s="16" t="s">
        <v>24</v>
      </c>
      <c r="V3" s="16" t="s">
        <v>49</v>
      </c>
      <c r="W3" s="16" t="s">
        <v>26</v>
      </c>
      <c r="X3" s="96" t="s">
        <v>71</v>
      </c>
      <c r="Y3" s="16" t="s">
        <v>16</v>
      </c>
      <c r="Z3" s="16" t="s">
        <v>17</v>
      </c>
    </row>
    <row r="4" spans="1:26" ht="20.25" x14ac:dyDescent="0.3">
      <c r="A4" s="145">
        <v>1</v>
      </c>
      <c r="B4" s="146" t="s">
        <v>126</v>
      </c>
      <c r="C4" s="146" t="s">
        <v>127</v>
      </c>
      <c r="D4" s="147">
        <v>132</v>
      </c>
      <c r="E4" s="147">
        <v>55</v>
      </c>
      <c r="F4" s="148">
        <f t="shared" ref="F4:F18" si="0">($F$1*E4)</f>
        <v>121.253</v>
      </c>
      <c r="G4" s="147"/>
      <c r="H4" s="147"/>
      <c r="J4" s="25">
        <f>J41+1</f>
        <v>1</v>
      </c>
      <c r="K4" s="15" t="s">
        <v>126</v>
      </c>
      <c r="L4" s="15" t="s">
        <v>127</v>
      </c>
      <c r="M4" s="17">
        <f t="shared" ref="M4:M11" si="1">(D4)</f>
        <v>132</v>
      </c>
      <c r="N4" s="17">
        <v>40</v>
      </c>
      <c r="O4" s="98">
        <f t="shared" ref="O4:O18" si="2">($F$1*N4)</f>
        <v>88.183999999999997</v>
      </c>
      <c r="P4" s="17"/>
      <c r="Q4" s="17"/>
      <c r="S4" s="25">
        <v>22</v>
      </c>
      <c r="T4" s="15" t="s">
        <v>126</v>
      </c>
      <c r="U4" s="15" t="s">
        <v>127</v>
      </c>
      <c r="V4" s="17">
        <f t="shared" ref="V4:V10" si="3">(D4)</f>
        <v>132</v>
      </c>
      <c r="W4" s="17">
        <v>72.5</v>
      </c>
      <c r="X4" s="98">
        <f t="shared" ref="X4:X18" si="4">($F$1*W4)</f>
        <v>159.83350000000002</v>
      </c>
      <c r="Y4" s="17"/>
      <c r="Z4" s="17"/>
    </row>
    <row r="5" spans="1:26" ht="20.25" x14ac:dyDescent="0.3">
      <c r="A5" s="145">
        <f>A4+1</f>
        <v>2</v>
      </c>
      <c r="B5" s="146" t="s">
        <v>165</v>
      </c>
      <c r="C5" s="146" t="s">
        <v>166</v>
      </c>
      <c r="D5" s="147">
        <v>142</v>
      </c>
      <c r="E5" s="147">
        <v>65</v>
      </c>
      <c r="F5" s="148">
        <f t="shared" si="0"/>
        <v>143.29900000000001</v>
      </c>
      <c r="G5" s="147"/>
      <c r="H5" s="147"/>
      <c r="I5" s="24"/>
      <c r="J5" s="25">
        <f t="shared" ref="J5:J18" si="5">J4+1</f>
        <v>2</v>
      </c>
      <c r="K5" s="15" t="s">
        <v>118</v>
      </c>
      <c r="L5" s="15" t="s">
        <v>119</v>
      </c>
      <c r="M5" s="17">
        <f t="shared" si="1"/>
        <v>142</v>
      </c>
      <c r="N5" s="17">
        <v>47.5</v>
      </c>
      <c r="O5" s="98">
        <f t="shared" si="2"/>
        <v>104.71850000000001</v>
      </c>
      <c r="P5" s="17"/>
      <c r="Q5" s="17"/>
      <c r="S5" s="25">
        <v>6</v>
      </c>
      <c r="T5" s="15" t="s">
        <v>118</v>
      </c>
      <c r="U5" s="15" t="s">
        <v>119</v>
      </c>
      <c r="V5" s="17">
        <f t="shared" si="3"/>
        <v>142</v>
      </c>
      <c r="W5" s="17">
        <v>85</v>
      </c>
      <c r="X5" s="98">
        <f t="shared" si="4"/>
        <v>187.39100000000002</v>
      </c>
      <c r="Y5" s="17"/>
      <c r="Z5" s="17"/>
    </row>
    <row r="6" spans="1:26" ht="20.25" x14ac:dyDescent="0.3">
      <c r="A6" s="145">
        <f t="shared" ref="A6:A37" si="6">A5+1</f>
        <v>3</v>
      </c>
      <c r="B6" s="146" t="s">
        <v>118</v>
      </c>
      <c r="C6" s="146" t="s">
        <v>119</v>
      </c>
      <c r="D6" s="147">
        <v>153</v>
      </c>
      <c r="E6" s="147">
        <v>70</v>
      </c>
      <c r="F6" s="148">
        <f t="shared" si="0"/>
        <v>154.322</v>
      </c>
      <c r="G6" s="147"/>
      <c r="H6" s="147"/>
      <c r="J6" s="25">
        <f t="shared" si="5"/>
        <v>3</v>
      </c>
      <c r="K6" s="15" t="s">
        <v>165</v>
      </c>
      <c r="L6" s="15" t="s">
        <v>166</v>
      </c>
      <c r="M6" s="17">
        <f t="shared" si="1"/>
        <v>153</v>
      </c>
      <c r="N6" s="17">
        <v>52.5</v>
      </c>
      <c r="O6" s="98">
        <f t="shared" si="2"/>
        <v>115.7415</v>
      </c>
      <c r="P6" s="17"/>
      <c r="Q6" s="17"/>
      <c r="S6" s="25">
        <v>21</v>
      </c>
      <c r="T6" s="15" t="s">
        <v>129</v>
      </c>
      <c r="U6" s="15" t="s">
        <v>130</v>
      </c>
      <c r="V6" s="17">
        <f t="shared" si="3"/>
        <v>153</v>
      </c>
      <c r="W6" s="17">
        <v>102.5</v>
      </c>
      <c r="X6" s="98">
        <f t="shared" si="4"/>
        <v>225.97150000000002</v>
      </c>
      <c r="Y6" s="17"/>
      <c r="Z6" s="17"/>
    </row>
    <row r="7" spans="1:26" ht="20.25" x14ac:dyDescent="0.3">
      <c r="A7" s="145">
        <f t="shared" si="6"/>
        <v>4</v>
      </c>
      <c r="B7" s="146" t="s">
        <v>120</v>
      </c>
      <c r="C7" s="146" t="s">
        <v>121</v>
      </c>
      <c r="D7" s="147">
        <v>193</v>
      </c>
      <c r="E7" s="147">
        <v>102.5</v>
      </c>
      <c r="F7" s="148">
        <f t="shared" si="0"/>
        <v>225.97150000000002</v>
      </c>
      <c r="G7" s="147"/>
      <c r="H7" s="147"/>
      <c r="J7" s="25">
        <f t="shared" si="5"/>
        <v>4</v>
      </c>
      <c r="K7" s="15" t="s">
        <v>120</v>
      </c>
      <c r="L7" s="15" t="s">
        <v>121</v>
      </c>
      <c r="M7" s="17">
        <f t="shared" si="1"/>
        <v>193</v>
      </c>
      <c r="N7" s="17">
        <v>52.5</v>
      </c>
      <c r="O7" s="98">
        <f t="shared" si="2"/>
        <v>115.7415</v>
      </c>
      <c r="P7" s="17"/>
      <c r="Q7" s="17"/>
      <c r="S7" s="25">
        <v>20</v>
      </c>
      <c r="T7" s="15" t="s">
        <v>165</v>
      </c>
      <c r="U7" s="15" t="s">
        <v>166</v>
      </c>
      <c r="V7" s="17">
        <f t="shared" si="3"/>
        <v>193</v>
      </c>
      <c r="W7" s="17">
        <v>110</v>
      </c>
      <c r="X7" s="98">
        <f t="shared" si="4"/>
        <v>242.506</v>
      </c>
      <c r="Y7" s="17"/>
      <c r="Z7" s="17"/>
    </row>
    <row r="8" spans="1:26" ht="20.25" x14ac:dyDescent="0.3">
      <c r="A8" s="145">
        <f t="shared" si="6"/>
        <v>5</v>
      </c>
      <c r="B8" s="146" t="s">
        <v>139</v>
      </c>
      <c r="C8" s="146" t="s">
        <v>201</v>
      </c>
      <c r="D8" s="147">
        <v>231</v>
      </c>
      <c r="E8" s="147">
        <v>102.5</v>
      </c>
      <c r="F8" s="148">
        <f t="shared" si="0"/>
        <v>225.97150000000002</v>
      </c>
      <c r="G8" s="147"/>
      <c r="H8" s="147"/>
      <c r="I8" s="24"/>
      <c r="J8" s="25">
        <f t="shared" si="5"/>
        <v>5</v>
      </c>
      <c r="K8" s="15" t="s">
        <v>129</v>
      </c>
      <c r="L8" s="15" t="s">
        <v>130</v>
      </c>
      <c r="M8" s="17">
        <f t="shared" si="1"/>
        <v>231</v>
      </c>
      <c r="N8" s="17">
        <v>62.5</v>
      </c>
      <c r="O8" s="98">
        <f t="shared" si="2"/>
        <v>137.78749999999999</v>
      </c>
      <c r="P8" s="17"/>
      <c r="Q8" s="17"/>
      <c r="S8" s="25">
        <v>9</v>
      </c>
      <c r="T8" s="15" t="s">
        <v>120</v>
      </c>
      <c r="U8" s="15" t="s">
        <v>121</v>
      </c>
      <c r="V8" s="17">
        <f t="shared" si="3"/>
        <v>231</v>
      </c>
      <c r="W8" s="17">
        <v>120</v>
      </c>
      <c r="X8" s="98">
        <f t="shared" si="4"/>
        <v>264.55200000000002</v>
      </c>
      <c r="Y8" s="17"/>
      <c r="Z8" s="17"/>
    </row>
    <row r="9" spans="1:26" ht="20.25" x14ac:dyDescent="0.3">
      <c r="A9" s="145">
        <f t="shared" si="6"/>
        <v>6</v>
      </c>
      <c r="B9" s="146" t="s">
        <v>142</v>
      </c>
      <c r="C9" s="146" t="s">
        <v>143</v>
      </c>
      <c r="D9" s="147">
        <v>150</v>
      </c>
      <c r="E9" s="147">
        <v>107.5</v>
      </c>
      <c r="F9" s="148">
        <f t="shared" si="0"/>
        <v>236.99450000000002</v>
      </c>
      <c r="G9" s="147"/>
      <c r="H9" s="147"/>
      <c r="I9" s="24"/>
      <c r="J9" s="25">
        <f t="shared" si="5"/>
        <v>6</v>
      </c>
      <c r="K9" s="15" t="s">
        <v>145</v>
      </c>
      <c r="L9" s="15" t="s">
        <v>146</v>
      </c>
      <c r="M9" s="17">
        <f t="shared" si="1"/>
        <v>150</v>
      </c>
      <c r="N9" s="17">
        <v>70</v>
      </c>
      <c r="O9" s="98">
        <f t="shared" si="2"/>
        <v>154.322</v>
      </c>
      <c r="P9" s="17"/>
      <c r="Q9" s="17"/>
      <c r="S9" s="25">
        <v>10</v>
      </c>
      <c r="T9" s="15" t="s">
        <v>139</v>
      </c>
      <c r="U9" s="15" t="s">
        <v>201</v>
      </c>
      <c r="V9" s="17">
        <f t="shared" si="3"/>
        <v>150</v>
      </c>
      <c r="W9" s="17">
        <v>125</v>
      </c>
      <c r="X9" s="98">
        <f t="shared" si="4"/>
        <v>275.57499999999999</v>
      </c>
      <c r="Y9" s="17"/>
      <c r="Z9" s="17"/>
    </row>
    <row r="10" spans="1:26" ht="20.25" x14ac:dyDescent="0.3">
      <c r="A10" s="145">
        <f t="shared" si="6"/>
        <v>7</v>
      </c>
      <c r="B10" s="146" t="s">
        <v>129</v>
      </c>
      <c r="C10" s="146" t="s">
        <v>130</v>
      </c>
      <c r="D10" s="147">
        <v>202</v>
      </c>
      <c r="E10" s="147">
        <v>107.5</v>
      </c>
      <c r="F10" s="148">
        <f t="shared" si="0"/>
        <v>236.99450000000002</v>
      </c>
      <c r="G10" s="147"/>
      <c r="H10" s="147"/>
      <c r="I10" s="24"/>
      <c r="J10" s="25">
        <f t="shared" si="5"/>
        <v>7</v>
      </c>
      <c r="K10" s="15" t="s">
        <v>203</v>
      </c>
      <c r="L10" s="15" t="s">
        <v>204</v>
      </c>
      <c r="M10" s="17">
        <f t="shared" si="1"/>
        <v>202</v>
      </c>
      <c r="N10" s="17">
        <v>70</v>
      </c>
      <c r="O10" s="98">
        <f t="shared" si="2"/>
        <v>154.322</v>
      </c>
      <c r="P10" s="17"/>
      <c r="Q10" s="17"/>
      <c r="S10" s="25">
        <v>5</v>
      </c>
      <c r="T10" s="15" t="s">
        <v>145</v>
      </c>
      <c r="U10" s="15" t="s">
        <v>146</v>
      </c>
      <c r="V10" s="17">
        <f t="shared" si="3"/>
        <v>202</v>
      </c>
      <c r="W10" s="17">
        <v>132.5</v>
      </c>
      <c r="X10" s="98">
        <f t="shared" si="4"/>
        <v>292.10950000000003</v>
      </c>
      <c r="Y10" s="17"/>
      <c r="Z10" s="17"/>
    </row>
    <row r="11" spans="1:26" ht="20.25" x14ac:dyDescent="0.3">
      <c r="A11" s="145">
        <f t="shared" si="6"/>
        <v>8</v>
      </c>
      <c r="B11" s="146" t="s">
        <v>123</v>
      </c>
      <c r="C11" s="146" t="s">
        <v>124</v>
      </c>
      <c r="D11" s="147">
        <v>268</v>
      </c>
      <c r="E11" s="147">
        <v>110</v>
      </c>
      <c r="F11" s="148">
        <f t="shared" si="0"/>
        <v>242.506</v>
      </c>
      <c r="G11" s="147"/>
      <c r="H11" s="147"/>
      <c r="J11" s="25">
        <f t="shared" si="5"/>
        <v>8</v>
      </c>
      <c r="K11" s="15" t="s">
        <v>139</v>
      </c>
      <c r="L11" s="15" t="s">
        <v>201</v>
      </c>
      <c r="M11" s="17">
        <f t="shared" si="1"/>
        <v>268</v>
      </c>
      <c r="N11" s="17">
        <v>77.5</v>
      </c>
      <c r="O11" s="98">
        <f t="shared" si="2"/>
        <v>170.85650000000001</v>
      </c>
      <c r="P11" s="17"/>
      <c r="Q11" s="17"/>
      <c r="S11" s="25">
        <v>19</v>
      </c>
      <c r="T11" s="15" t="s">
        <v>229</v>
      </c>
      <c r="U11" s="15" t="s">
        <v>230</v>
      </c>
      <c r="V11" s="17">
        <v>159</v>
      </c>
      <c r="W11" s="17">
        <v>135</v>
      </c>
      <c r="X11" s="98">
        <f t="shared" si="4"/>
        <v>297.62100000000004</v>
      </c>
      <c r="Y11" s="17"/>
      <c r="Z11" s="17"/>
    </row>
    <row r="12" spans="1:26" ht="20.25" x14ac:dyDescent="0.3">
      <c r="A12" s="145">
        <f t="shared" si="6"/>
        <v>9</v>
      </c>
      <c r="B12" s="146" t="s">
        <v>145</v>
      </c>
      <c r="C12" s="146" t="s">
        <v>146</v>
      </c>
      <c r="D12" s="147">
        <v>179</v>
      </c>
      <c r="E12" s="147">
        <v>115</v>
      </c>
      <c r="F12" s="148">
        <f t="shared" si="0"/>
        <v>253.52900000000002</v>
      </c>
      <c r="G12" s="147"/>
      <c r="H12" s="147"/>
      <c r="I12" s="24"/>
      <c r="J12" s="25">
        <f t="shared" si="5"/>
        <v>9</v>
      </c>
      <c r="K12" s="15" t="s">
        <v>229</v>
      </c>
      <c r="L12" s="15" t="s">
        <v>230</v>
      </c>
      <c r="M12" s="17">
        <v>159</v>
      </c>
      <c r="N12" s="17">
        <v>80</v>
      </c>
      <c r="O12" s="98">
        <f t="shared" si="2"/>
        <v>176.36799999999999</v>
      </c>
      <c r="P12" s="17"/>
      <c r="Q12" s="17"/>
      <c r="S12" s="25">
        <v>11</v>
      </c>
      <c r="T12" s="15" t="s">
        <v>205</v>
      </c>
      <c r="U12" s="15" t="s">
        <v>206</v>
      </c>
      <c r="V12" s="17">
        <f t="shared" ref="V12:V18" si="7">(D12)</f>
        <v>179</v>
      </c>
      <c r="W12" s="17">
        <v>142.5</v>
      </c>
      <c r="X12" s="98">
        <f t="shared" si="4"/>
        <v>314.15550000000002</v>
      </c>
      <c r="Y12" s="17"/>
      <c r="Z12" s="17"/>
    </row>
    <row r="13" spans="1:26" ht="20.25" x14ac:dyDescent="0.3">
      <c r="A13" s="145">
        <f t="shared" si="6"/>
        <v>10</v>
      </c>
      <c r="B13" s="146" t="s">
        <v>205</v>
      </c>
      <c r="C13" s="146" t="s">
        <v>206</v>
      </c>
      <c r="D13" s="147">
        <v>161</v>
      </c>
      <c r="E13" s="147">
        <v>122.5</v>
      </c>
      <c r="F13" s="148">
        <f t="shared" si="0"/>
        <v>270.06350000000003</v>
      </c>
      <c r="G13" s="147"/>
      <c r="H13" s="147"/>
      <c r="J13" s="25">
        <f t="shared" si="5"/>
        <v>10</v>
      </c>
      <c r="K13" s="15" t="s">
        <v>123</v>
      </c>
      <c r="L13" s="15" t="s">
        <v>124</v>
      </c>
      <c r="M13" s="17">
        <f t="shared" ref="M13:M18" si="8">(D13)</f>
        <v>161</v>
      </c>
      <c r="N13" s="17">
        <v>80</v>
      </c>
      <c r="O13" s="98">
        <f t="shared" si="2"/>
        <v>176.36799999999999</v>
      </c>
      <c r="P13" s="17"/>
      <c r="Q13" s="17"/>
      <c r="S13" s="25">
        <v>41</v>
      </c>
      <c r="T13" s="15" t="s">
        <v>203</v>
      </c>
      <c r="U13" s="15" t="s">
        <v>204</v>
      </c>
      <c r="V13" s="17">
        <f t="shared" si="7"/>
        <v>161</v>
      </c>
      <c r="W13" s="17">
        <v>142.5</v>
      </c>
      <c r="X13" s="98">
        <f t="shared" si="4"/>
        <v>314.15550000000002</v>
      </c>
      <c r="Y13" s="17"/>
      <c r="Z13" s="17"/>
    </row>
    <row r="14" spans="1:26" ht="20.25" x14ac:dyDescent="0.3">
      <c r="A14" s="145">
        <f t="shared" si="6"/>
        <v>11</v>
      </c>
      <c r="B14" s="146" t="s">
        <v>203</v>
      </c>
      <c r="C14" s="146" t="s">
        <v>204</v>
      </c>
      <c r="D14" s="147">
        <v>223</v>
      </c>
      <c r="E14" s="147">
        <v>127.5</v>
      </c>
      <c r="F14" s="148">
        <f t="shared" si="0"/>
        <v>281.0865</v>
      </c>
      <c r="G14" s="147"/>
      <c r="H14" s="147"/>
      <c r="J14" s="25">
        <f t="shared" si="5"/>
        <v>11</v>
      </c>
      <c r="K14" s="15" t="s">
        <v>142</v>
      </c>
      <c r="L14" s="15" t="s">
        <v>143</v>
      </c>
      <c r="M14" s="17">
        <f t="shared" si="8"/>
        <v>223</v>
      </c>
      <c r="N14" s="17">
        <v>90</v>
      </c>
      <c r="O14" s="98">
        <f t="shared" si="2"/>
        <v>198.41400000000002</v>
      </c>
      <c r="P14" s="17"/>
      <c r="Q14" s="17"/>
      <c r="S14" s="25">
        <v>40</v>
      </c>
      <c r="T14" s="15" t="s">
        <v>142</v>
      </c>
      <c r="U14" s="15" t="s">
        <v>143</v>
      </c>
      <c r="V14" s="17">
        <f t="shared" si="7"/>
        <v>223</v>
      </c>
      <c r="W14" s="17">
        <v>147.5</v>
      </c>
      <c r="X14" s="98">
        <f t="shared" si="4"/>
        <v>325.17850000000004</v>
      </c>
      <c r="Y14" s="17"/>
      <c r="Z14" s="17"/>
    </row>
    <row r="15" spans="1:26" ht="20.25" x14ac:dyDescent="0.3">
      <c r="A15" s="145">
        <f t="shared" si="6"/>
        <v>12</v>
      </c>
      <c r="B15" s="146" t="s">
        <v>131</v>
      </c>
      <c r="C15" s="146" t="s">
        <v>132</v>
      </c>
      <c r="D15" s="147">
        <v>176</v>
      </c>
      <c r="E15" s="147">
        <v>130</v>
      </c>
      <c r="F15" s="148">
        <f t="shared" si="0"/>
        <v>286.59800000000001</v>
      </c>
      <c r="G15" s="147"/>
      <c r="H15" s="147"/>
      <c r="I15" s="24"/>
      <c r="J15" s="25">
        <f t="shared" si="5"/>
        <v>12</v>
      </c>
      <c r="K15" s="15" t="s">
        <v>131</v>
      </c>
      <c r="L15" s="15" t="s">
        <v>132</v>
      </c>
      <c r="M15" s="17">
        <f t="shared" si="8"/>
        <v>176</v>
      </c>
      <c r="N15" s="17">
        <v>92.5</v>
      </c>
      <c r="O15" s="98">
        <f t="shared" si="2"/>
        <v>203.9255</v>
      </c>
      <c r="P15" s="17"/>
      <c r="Q15" s="17"/>
      <c r="S15" s="25">
        <v>8</v>
      </c>
      <c r="T15" s="15" t="s">
        <v>123</v>
      </c>
      <c r="U15" s="15" t="s">
        <v>124</v>
      </c>
      <c r="V15" s="17">
        <f t="shared" si="7"/>
        <v>176</v>
      </c>
      <c r="W15" s="17">
        <v>150</v>
      </c>
      <c r="X15" s="98">
        <f t="shared" si="4"/>
        <v>330.69</v>
      </c>
      <c r="Y15" s="17"/>
      <c r="Z15" s="17"/>
    </row>
    <row r="16" spans="1:26" ht="20.25" x14ac:dyDescent="0.3">
      <c r="A16" s="145">
        <f t="shared" si="6"/>
        <v>13</v>
      </c>
      <c r="B16" s="146" t="s">
        <v>229</v>
      </c>
      <c r="C16" s="146" t="s">
        <v>230</v>
      </c>
      <c r="D16" s="147">
        <v>159</v>
      </c>
      <c r="E16" s="147">
        <v>135</v>
      </c>
      <c r="F16" s="148">
        <f t="shared" si="0"/>
        <v>297.62100000000004</v>
      </c>
      <c r="G16" s="147"/>
      <c r="H16" s="147"/>
      <c r="J16" s="25">
        <f t="shared" si="5"/>
        <v>13</v>
      </c>
      <c r="K16" s="15" t="s">
        <v>170</v>
      </c>
      <c r="L16" s="15" t="s">
        <v>171</v>
      </c>
      <c r="M16" s="17">
        <f t="shared" si="8"/>
        <v>159</v>
      </c>
      <c r="N16" s="17">
        <v>92.5</v>
      </c>
      <c r="O16" s="98">
        <f t="shared" si="2"/>
        <v>203.9255</v>
      </c>
      <c r="P16" s="17"/>
      <c r="Q16" s="17"/>
      <c r="S16" s="25">
        <f>S15+1</f>
        <v>9</v>
      </c>
      <c r="T16" s="15" t="s">
        <v>131</v>
      </c>
      <c r="U16" s="15" t="s">
        <v>132</v>
      </c>
      <c r="V16" s="17">
        <f t="shared" si="7"/>
        <v>159</v>
      </c>
      <c r="W16" s="17">
        <v>160</v>
      </c>
      <c r="X16" s="98">
        <f t="shared" si="4"/>
        <v>352.73599999999999</v>
      </c>
      <c r="Y16" s="17"/>
      <c r="Z16" s="17"/>
    </row>
    <row r="17" spans="1:26" ht="20.25" x14ac:dyDescent="0.3">
      <c r="A17" s="145">
        <f t="shared" si="6"/>
        <v>14</v>
      </c>
      <c r="B17" s="146" t="s">
        <v>209</v>
      </c>
      <c r="C17" s="146" t="s">
        <v>211</v>
      </c>
      <c r="D17" s="147">
        <v>213</v>
      </c>
      <c r="E17" s="147">
        <v>142.5</v>
      </c>
      <c r="F17" s="148">
        <f t="shared" si="0"/>
        <v>314.15550000000002</v>
      </c>
      <c r="G17" s="147"/>
      <c r="H17" s="147"/>
      <c r="J17" s="25">
        <f t="shared" si="5"/>
        <v>14</v>
      </c>
      <c r="K17" s="15" t="s">
        <v>205</v>
      </c>
      <c r="L17" s="15" t="s">
        <v>206</v>
      </c>
      <c r="M17" s="17">
        <f t="shared" si="8"/>
        <v>213</v>
      </c>
      <c r="N17" s="17">
        <v>97.5</v>
      </c>
      <c r="O17" s="98">
        <f t="shared" si="2"/>
        <v>214.94850000000002</v>
      </c>
      <c r="P17" s="17"/>
      <c r="Q17" s="17"/>
      <c r="S17" s="25">
        <v>44</v>
      </c>
      <c r="T17" s="15" t="s">
        <v>170</v>
      </c>
      <c r="U17" s="15" t="s">
        <v>171</v>
      </c>
      <c r="V17" s="17">
        <f t="shared" si="7"/>
        <v>213</v>
      </c>
      <c r="W17" s="17">
        <v>165</v>
      </c>
      <c r="X17" s="98">
        <f t="shared" si="4"/>
        <v>363.75900000000001</v>
      </c>
      <c r="Y17" s="17"/>
      <c r="Z17" s="17"/>
    </row>
    <row r="18" spans="1:26" ht="20.25" x14ac:dyDescent="0.3">
      <c r="A18" s="145">
        <f t="shared" si="6"/>
        <v>15</v>
      </c>
      <c r="B18" s="146" t="s">
        <v>170</v>
      </c>
      <c r="C18" s="146" t="s">
        <v>171</v>
      </c>
      <c r="D18" s="147">
        <v>178</v>
      </c>
      <c r="E18" s="147">
        <v>145</v>
      </c>
      <c r="F18" s="148">
        <f t="shared" si="0"/>
        <v>319.66700000000003</v>
      </c>
      <c r="G18" s="147"/>
      <c r="H18" s="147"/>
      <c r="J18" s="25">
        <f t="shared" si="5"/>
        <v>15</v>
      </c>
      <c r="K18" s="15" t="s">
        <v>209</v>
      </c>
      <c r="L18" s="15" t="s">
        <v>211</v>
      </c>
      <c r="M18" s="17">
        <f t="shared" si="8"/>
        <v>178</v>
      </c>
      <c r="N18" s="17">
        <v>110</v>
      </c>
      <c r="O18" s="98">
        <f t="shared" si="2"/>
        <v>242.506</v>
      </c>
      <c r="P18" s="17"/>
      <c r="Q18" s="17"/>
      <c r="S18" s="25">
        <v>25</v>
      </c>
      <c r="T18" s="15" t="s">
        <v>209</v>
      </c>
      <c r="U18" s="15" t="s">
        <v>211</v>
      </c>
      <c r="V18" s="17">
        <f t="shared" si="7"/>
        <v>178</v>
      </c>
      <c r="W18" s="17">
        <v>165</v>
      </c>
      <c r="X18" s="98">
        <f t="shared" si="4"/>
        <v>363.75900000000001</v>
      </c>
      <c r="Y18" s="17"/>
      <c r="Z18" s="17"/>
    </row>
    <row r="19" spans="1:26" ht="20.25" x14ac:dyDescent="0.3">
      <c r="A19" s="25"/>
      <c r="B19" s="15"/>
      <c r="C19" s="15"/>
      <c r="D19" s="17"/>
      <c r="E19" s="17"/>
      <c r="F19" s="98"/>
      <c r="G19" s="17"/>
      <c r="H19" s="17"/>
      <c r="J19" s="25"/>
      <c r="K19" s="15"/>
      <c r="L19" s="15"/>
      <c r="M19" s="17"/>
      <c r="N19" s="17"/>
      <c r="O19" s="98"/>
      <c r="P19" s="17"/>
      <c r="Q19" s="17"/>
      <c r="S19" s="25"/>
      <c r="T19" s="15"/>
      <c r="U19" s="15"/>
      <c r="V19" s="17"/>
      <c r="W19" s="17"/>
      <c r="X19" s="98"/>
      <c r="Y19" s="17"/>
      <c r="Z19" s="17"/>
    </row>
    <row r="20" spans="1:26" ht="20.25" x14ac:dyDescent="0.3">
      <c r="A20" s="25">
        <v>1</v>
      </c>
      <c r="B20" s="15" t="s">
        <v>214</v>
      </c>
      <c r="C20" s="15" t="s">
        <v>212</v>
      </c>
      <c r="D20" s="17">
        <v>237</v>
      </c>
      <c r="E20" s="17">
        <v>145</v>
      </c>
      <c r="F20" s="98">
        <f t="shared" ref="F20:F37" si="9">($F$1*E20)</f>
        <v>319.66700000000003</v>
      </c>
      <c r="G20" s="17"/>
      <c r="H20" s="17"/>
      <c r="J20" s="25">
        <v>1</v>
      </c>
      <c r="K20" s="15" t="s">
        <v>195</v>
      </c>
      <c r="L20" s="15" t="s">
        <v>196</v>
      </c>
      <c r="M20" s="17">
        <f>(D20)</f>
        <v>237</v>
      </c>
      <c r="N20" s="17">
        <v>87.5</v>
      </c>
      <c r="O20" s="98">
        <f t="shared" ref="O20:O40" si="10">($F$1*N20)</f>
        <v>192.9025</v>
      </c>
      <c r="P20" s="17"/>
      <c r="Q20" s="17"/>
      <c r="S20" s="25">
        <v>45</v>
      </c>
      <c r="T20" s="15" t="s">
        <v>195</v>
      </c>
      <c r="U20" s="15" t="s">
        <v>196</v>
      </c>
      <c r="V20" s="17">
        <f t="shared" ref="V20:V28" si="11">(D20)</f>
        <v>237</v>
      </c>
      <c r="W20" s="17">
        <v>162.5</v>
      </c>
      <c r="X20" s="98">
        <f t="shared" ref="X20:X37" si="12">($F$1*W20)</f>
        <v>358.2475</v>
      </c>
      <c r="Y20" s="17"/>
      <c r="Z20" s="17"/>
    </row>
    <row r="21" spans="1:26" ht="20.25" x14ac:dyDescent="0.3">
      <c r="A21" s="25">
        <f t="shared" si="6"/>
        <v>2</v>
      </c>
      <c r="B21" s="15" t="s">
        <v>139</v>
      </c>
      <c r="C21" s="15" t="s">
        <v>168</v>
      </c>
      <c r="D21" s="17">
        <v>211</v>
      </c>
      <c r="E21" s="17">
        <v>147.5</v>
      </c>
      <c r="F21" s="98">
        <f t="shared" si="9"/>
        <v>325.17850000000004</v>
      </c>
      <c r="G21" s="17"/>
      <c r="H21" s="17"/>
      <c r="J21" s="25">
        <v>2</v>
      </c>
      <c r="K21" s="15" t="s">
        <v>142</v>
      </c>
      <c r="L21" s="15" t="s">
        <v>177</v>
      </c>
      <c r="M21" s="17">
        <f>(D21)</f>
        <v>211</v>
      </c>
      <c r="N21" s="17">
        <v>90</v>
      </c>
      <c r="O21" s="98">
        <f t="shared" si="10"/>
        <v>198.41400000000002</v>
      </c>
      <c r="P21" s="17"/>
      <c r="Q21" s="17"/>
      <c r="S21" s="25">
        <v>23</v>
      </c>
      <c r="T21" s="15" t="s">
        <v>142</v>
      </c>
      <c r="U21" s="15" t="s">
        <v>177</v>
      </c>
      <c r="V21" s="17">
        <f t="shared" si="11"/>
        <v>211</v>
      </c>
      <c r="W21" s="17">
        <v>162.5</v>
      </c>
      <c r="X21" s="98">
        <f t="shared" si="12"/>
        <v>358.2475</v>
      </c>
      <c r="Y21" s="17"/>
      <c r="Z21" s="17"/>
    </row>
    <row r="22" spans="1:26" ht="20.25" x14ac:dyDescent="0.3">
      <c r="A22" s="25">
        <f t="shared" si="6"/>
        <v>3</v>
      </c>
      <c r="B22" s="15" t="s">
        <v>142</v>
      </c>
      <c r="C22" s="15" t="s">
        <v>177</v>
      </c>
      <c r="D22" s="17">
        <v>177</v>
      </c>
      <c r="E22" s="17">
        <v>152.5</v>
      </c>
      <c r="F22" s="98">
        <f t="shared" si="9"/>
        <v>336.20150000000001</v>
      </c>
      <c r="G22" s="17"/>
      <c r="H22" s="17"/>
      <c r="J22" s="25">
        <f>J21+1</f>
        <v>3</v>
      </c>
      <c r="K22" s="15" t="s">
        <v>200</v>
      </c>
      <c r="L22" s="15" t="s">
        <v>113</v>
      </c>
      <c r="M22" s="17">
        <f>(D22)</f>
        <v>177</v>
      </c>
      <c r="N22" s="17">
        <v>90</v>
      </c>
      <c r="O22" s="98">
        <f t="shared" si="10"/>
        <v>198.41400000000002</v>
      </c>
      <c r="P22" s="17"/>
      <c r="Q22" s="17"/>
      <c r="S22" s="25">
        <v>27</v>
      </c>
      <c r="T22" s="15" t="s">
        <v>214</v>
      </c>
      <c r="U22" s="15" t="s">
        <v>212</v>
      </c>
      <c r="V22" s="17">
        <f t="shared" si="11"/>
        <v>177</v>
      </c>
      <c r="W22" s="17">
        <v>162.5</v>
      </c>
      <c r="X22" s="98">
        <f t="shared" si="12"/>
        <v>358.2475</v>
      </c>
      <c r="Y22" s="17"/>
      <c r="Z22" s="17"/>
    </row>
    <row r="23" spans="1:26" ht="20.25" x14ac:dyDescent="0.3">
      <c r="A23" s="25">
        <f t="shared" si="6"/>
        <v>4</v>
      </c>
      <c r="B23" s="15" t="s">
        <v>195</v>
      </c>
      <c r="C23" s="15" t="s">
        <v>196</v>
      </c>
      <c r="D23" s="17">
        <v>164</v>
      </c>
      <c r="E23" s="17">
        <v>155</v>
      </c>
      <c r="F23" s="98">
        <f t="shared" si="9"/>
        <v>341.71300000000002</v>
      </c>
      <c r="G23" s="17"/>
      <c r="H23" s="17"/>
      <c r="J23" s="25">
        <f t="shared" ref="J23:J40" si="13">J22+1</f>
        <v>4</v>
      </c>
      <c r="K23" s="15" t="s">
        <v>228</v>
      </c>
      <c r="L23" s="15" t="s">
        <v>227</v>
      </c>
      <c r="M23" s="17">
        <v>194</v>
      </c>
      <c r="N23" s="17">
        <v>95</v>
      </c>
      <c r="O23" s="98">
        <f t="shared" si="10"/>
        <v>209.43700000000001</v>
      </c>
      <c r="P23" s="17"/>
      <c r="Q23" s="17"/>
      <c r="S23" s="25">
        <v>35</v>
      </c>
      <c r="T23" s="15" t="s">
        <v>134</v>
      </c>
      <c r="U23" s="15" t="s">
        <v>102</v>
      </c>
      <c r="V23" s="17">
        <f t="shared" si="11"/>
        <v>164</v>
      </c>
      <c r="W23" s="17">
        <v>170</v>
      </c>
      <c r="X23" s="98">
        <f t="shared" si="12"/>
        <v>374.78200000000004</v>
      </c>
      <c r="Y23" s="17"/>
      <c r="Z23" s="17"/>
    </row>
    <row r="24" spans="1:26" ht="20.25" x14ac:dyDescent="0.3">
      <c r="A24" s="25">
        <f t="shared" si="6"/>
        <v>5</v>
      </c>
      <c r="B24" s="15" t="s">
        <v>246</v>
      </c>
      <c r="C24" s="15" t="s">
        <v>247</v>
      </c>
      <c r="D24" s="17">
        <v>189</v>
      </c>
      <c r="E24" s="17">
        <v>155</v>
      </c>
      <c r="F24" s="98">
        <f t="shared" si="9"/>
        <v>341.71300000000002</v>
      </c>
      <c r="G24" s="17"/>
      <c r="H24" s="17"/>
      <c r="J24" s="25">
        <f t="shared" si="13"/>
        <v>5</v>
      </c>
      <c r="K24" s="15" t="s">
        <v>246</v>
      </c>
      <c r="L24" s="15" t="s">
        <v>247</v>
      </c>
      <c r="M24" s="17">
        <v>189</v>
      </c>
      <c r="N24" s="17">
        <v>97.5</v>
      </c>
      <c r="O24" s="98">
        <f t="shared" si="10"/>
        <v>214.94850000000002</v>
      </c>
      <c r="P24" s="17"/>
      <c r="Q24" s="17"/>
      <c r="S24" s="25">
        <f>S23+1</f>
        <v>36</v>
      </c>
      <c r="T24" s="15" t="s">
        <v>200</v>
      </c>
      <c r="U24" s="15" t="s">
        <v>113</v>
      </c>
      <c r="V24" s="17">
        <f t="shared" si="11"/>
        <v>189</v>
      </c>
      <c r="W24" s="17">
        <v>172.5</v>
      </c>
      <c r="X24" s="98">
        <f t="shared" si="12"/>
        <v>380.29349999999999</v>
      </c>
      <c r="Y24" s="17"/>
      <c r="Z24" s="17"/>
    </row>
    <row r="25" spans="1:26" ht="20.25" x14ac:dyDescent="0.3">
      <c r="A25" s="25">
        <f t="shared" si="6"/>
        <v>6</v>
      </c>
      <c r="B25" s="15" t="s">
        <v>138</v>
      </c>
      <c r="C25" s="15" t="s">
        <v>169</v>
      </c>
      <c r="D25" s="17">
        <v>194</v>
      </c>
      <c r="E25" s="17">
        <v>160</v>
      </c>
      <c r="F25" s="98">
        <f t="shared" si="9"/>
        <v>352.73599999999999</v>
      </c>
      <c r="G25" s="17"/>
      <c r="H25" s="17"/>
      <c r="J25" s="25">
        <f t="shared" si="13"/>
        <v>6</v>
      </c>
      <c r="K25" s="15" t="s">
        <v>139</v>
      </c>
      <c r="L25" s="15" t="s">
        <v>168</v>
      </c>
      <c r="M25" s="17">
        <f t="shared" ref="M25:M30" si="14">(D25)</f>
        <v>194</v>
      </c>
      <c r="N25" s="17">
        <v>102.5</v>
      </c>
      <c r="O25" s="98">
        <f t="shared" si="10"/>
        <v>225.97150000000002</v>
      </c>
      <c r="P25" s="17"/>
      <c r="Q25" s="17"/>
      <c r="S25" s="25">
        <v>24</v>
      </c>
      <c r="T25" s="15" t="s">
        <v>179</v>
      </c>
      <c r="U25" s="15" t="s">
        <v>180</v>
      </c>
      <c r="V25" s="17">
        <f t="shared" si="11"/>
        <v>194</v>
      </c>
      <c r="W25" s="17">
        <v>175</v>
      </c>
      <c r="X25" s="98">
        <f t="shared" si="12"/>
        <v>385.80500000000001</v>
      </c>
      <c r="Y25" s="17"/>
      <c r="Z25" s="17"/>
    </row>
    <row r="26" spans="1:26" ht="20.25" x14ac:dyDescent="0.3">
      <c r="A26" s="25">
        <f t="shared" si="6"/>
        <v>7</v>
      </c>
      <c r="B26" s="15" t="s">
        <v>153</v>
      </c>
      <c r="C26" s="15" t="s">
        <v>154</v>
      </c>
      <c r="D26" s="17">
        <v>196</v>
      </c>
      <c r="E26" s="17">
        <v>160</v>
      </c>
      <c r="F26" s="98">
        <f t="shared" si="9"/>
        <v>352.73599999999999</v>
      </c>
      <c r="G26" s="17"/>
      <c r="H26" s="17"/>
      <c r="I26" s="24"/>
      <c r="J26" s="25">
        <f t="shared" si="13"/>
        <v>7</v>
      </c>
      <c r="K26" s="15" t="s">
        <v>179</v>
      </c>
      <c r="L26" s="15" t="s">
        <v>180</v>
      </c>
      <c r="M26" s="17">
        <f t="shared" si="14"/>
        <v>196</v>
      </c>
      <c r="N26" s="17">
        <v>110</v>
      </c>
      <c r="O26" s="98">
        <f t="shared" si="10"/>
        <v>242.506</v>
      </c>
      <c r="P26" s="17"/>
      <c r="Q26" s="17"/>
      <c r="S26" s="25">
        <v>14</v>
      </c>
      <c r="T26" s="15" t="s">
        <v>138</v>
      </c>
      <c r="U26" s="15" t="s">
        <v>169</v>
      </c>
      <c r="V26" s="17">
        <f t="shared" si="11"/>
        <v>196</v>
      </c>
      <c r="W26" s="17">
        <v>180</v>
      </c>
      <c r="X26" s="98">
        <f t="shared" si="12"/>
        <v>396.82800000000003</v>
      </c>
      <c r="Y26" s="17"/>
      <c r="Z26" s="17"/>
    </row>
    <row r="27" spans="1:26" ht="20.25" x14ac:dyDescent="0.3">
      <c r="A27" s="25">
        <f t="shared" si="6"/>
        <v>8</v>
      </c>
      <c r="B27" s="15" t="s">
        <v>112</v>
      </c>
      <c r="C27" s="15" t="s">
        <v>156</v>
      </c>
      <c r="D27" s="17">
        <v>179</v>
      </c>
      <c r="E27" s="17">
        <v>165</v>
      </c>
      <c r="F27" s="98">
        <f t="shared" si="9"/>
        <v>363.75900000000001</v>
      </c>
      <c r="G27" s="17"/>
      <c r="H27" s="17"/>
      <c r="J27" s="25">
        <f t="shared" si="13"/>
        <v>8</v>
      </c>
      <c r="K27" s="15" t="s">
        <v>138</v>
      </c>
      <c r="L27" s="15" t="s">
        <v>169</v>
      </c>
      <c r="M27" s="17">
        <f t="shared" si="14"/>
        <v>179</v>
      </c>
      <c r="N27" s="17">
        <v>110</v>
      </c>
      <c r="O27" s="98">
        <f t="shared" si="10"/>
        <v>242.506</v>
      </c>
      <c r="P27" s="17"/>
      <c r="Q27" s="17"/>
      <c r="S27" s="25">
        <v>15</v>
      </c>
      <c r="T27" s="15" t="s">
        <v>119</v>
      </c>
      <c r="U27" s="15" t="s">
        <v>227</v>
      </c>
      <c r="V27" s="17">
        <f t="shared" si="11"/>
        <v>179</v>
      </c>
      <c r="W27" s="17">
        <v>182.5</v>
      </c>
      <c r="X27" s="98">
        <f t="shared" si="12"/>
        <v>402.33950000000004</v>
      </c>
      <c r="Y27" s="17"/>
      <c r="Z27" s="17"/>
    </row>
    <row r="28" spans="1:26" ht="20.25" x14ac:dyDescent="0.3">
      <c r="A28" s="25">
        <f t="shared" si="6"/>
        <v>9</v>
      </c>
      <c r="B28" s="15" t="s">
        <v>200</v>
      </c>
      <c r="C28" s="15" t="s">
        <v>113</v>
      </c>
      <c r="D28" s="17">
        <v>195</v>
      </c>
      <c r="E28" s="17">
        <v>165</v>
      </c>
      <c r="F28" s="98">
        <f t="shared" si="9"/>
        <v>363.75900000000001</v>
      </c>
      <c r="G28" s="17"/>
      <c r="H28" s="17"/>
      <c r="I28" s="24"/>
      <c r="J28" s="25">
        <f t="shared" si="13"/>
        <v>9</v>
      </c>
      <c r="K28" s="15" t="s">
        <v>153</v>
      </c>
      <c r="L28" s="15" t="s">
        <v>154</v>
      </c>
      <c r="M28" s="17">
        <f t="shared" si="14"/>
        <v>195</v>
      </c>
      <c r="N28" s="17">
        <v>110</v>
      </c>
      <c r="O28" s="98">
        <f t="shared" si="10"/>
        <v>242.506</v>
      </c>
      <c r="P28" s="17"/>
      <c r="Q28" s="17"/>
      <c r="S28" s="25">
        <v>3</v>
      </c>
      <c r="T28" s="15" t="s">
        <v>139</v>
      </c>
      <c r="U28" s="15" t="s">
        <v>168</v>
      </c>
      <c r="V28" s="17">
        <f t="shared" si="11"/>
        <v>195</v>
      </c>
      <c r="W28" s="17">
        <v>182.5</v>
      </c>
      <c r="X28" s="98">
        <f t="shared" si="12"/>
        <v>402.33950000000004</v>
      </c>
      <c r="Y28" s="17"/>
      <c r="Z28" s="17"/>
    </row>
    <row r="29" spans="1:26" ht="20.25" x14ac:dyDescent="0.3">
      <c r="A29" s="25">
        <f t="shared" si="6"/>
        <v>10</v>
      </c>
      <c r="B29" s="15" t="s">
        <v>179</v>
      </c>
      <c r="C29" s="15" t="s">
        <v>180</v>
      </c>
      <c r="D29" s="17">
        <v>177</v>
      </c>
      <c r="E29" s="17">
        <v>175</v>
      </c>
      <c r="F29" s="98">
        <f t="shared" si="9"/>
        <v>385.80500000000001</v>
      </c>
      <c r="G29" s="17"/>
      <c r="H29" s="17"/>
      <c r="J29" s="25">
        <f t="shared" si="13"/>
        <v>10</v>
      </c>
      <c r="K29" s="15" t="s">
        <v>214</v>
      </c>
      <c r="L29" s="15" t="s">
        <v>212</v>
      </c>
      <c r="M29" s="17">
        <f t="shared" si="14"/>
        <v>177</v>
      </c>
      <c r="N29" s="17">
        <v>110</v>
      </c>
      <c r="O29" s="98">
        <f t="shared" si="10"/>
        <v>242.506</v>
      </c>
      <c r="P29" s="17"/>
      <c r="Q29" s="17"/>
      <c r="S29" s="25">
        <v>28</v>
      </c>
      <c r="T29" s="15" t="s">
        <v>232</v>
      </c>
      <c r="U29" s="15" t="s">
        <v>233</v>
      </c>
      <c r="V29" s="17">
        <v>236</v>
      </c>
      <c r="W29" s="17">
        <v>190</v>
      </c>
      <c r="X29" s="98">
        <f t="shared" si="12"/>
        <v>418.87400000000002</v>
      </c>
      <c r="Y29" s="17"/>
      <c r="Z29" s="17"/>
    </row>
    <row r="30" spans="1:26" ht="20.25" x14ac:dyDescent="0.3">
      <c r="A30" s="25">
        <f t="shared" si="6"/>
        <v>11</v>
      </c>
      <c r="B30" s="15" t="s">
        <v>119</v>
      </c>
      <c r="C30" s="15" t="s">
        <v>227</v>
      </c>
      <c r="D30" s="17">
        <v>194</v>
      </c>
      <c r="E30" s="17">
        <v>177.5</v>
      </c>
      <c r="F30" s="98">
        <f t="shared" si="9"/>
        <v>391.31650000000002</v>
      </c>
      <c r="G30" s="17"/>
      <c r="H30" s="17"/>
      <c r="J30" s="25">
        <f t="shared" si="13"/>
        <v>11</v>
      </c>
      <c r="K30" s="15" t="s">
        <v>160</v>
      </c>
      <c r="L30" s="15" t="s">
        <v>161</v>
      </c>
      <c r="M30" s="17">
        <f t="shared" si="14"/>
        <v>194</v>
      </c>
      <c r="N30" s="17">
        <v>112.5</v>
      </c>
      <c r="O30" s="98">
        <f t="shared" si="10"/>
        <v>248.01750000000001</v>
      </c>
      <c r="P30" s="17"/>
      <c r="Q30" s="17"/>
      <c r="S30" s="25">
        <f>S29+1</f>
        <v>29</v>
      </c>
      <c r="T30" s="15" t="s">
        <v>103</v>
      </c>
      <c r="U30" s="15" t="s">
        <v>104</v>
      </c>
      <c r="V30" s="17">
        <f>(D30)</f>
        <v>194</v>
      </c>
      <c r="W30" s="17">
        <v>205</v>
      </c>
      <c r="X30" s="98">
        <f t="shared" si="12"/>
        <v>451.94300000000004</v>
      </c>
      <c r="Y30" s="17"/>
      <c r="Z30" s="17"/>
    </row>
    <row r="31" spans="1:26" ht="20.25" x14ac:dyDescent="0.3">
      <c r="A31" s="25">
        <f t="shared" si="6"/>
        <v>12</v>
      </c>
      <c r="B31" s="15" t="s">
        <v>192</v>
      </c>
      <c r="C31" s="15" t="s">
        <v>193</v>
      </c>
      <c r="D31" s="17">
        <v>216</v>
      </c>
      <c r="E31" s="17">
        <v>177.5</v>
      </c>
      <c r="F31" s="98">
        <f t="shared" si="9"/>
        <v>391.31650000000002</v>
      </c>
      <c r="G31" s="17"/>
      <c r="H31" s="17"/>
      <c r="J31" s="25">
        <f t="shared" si="13"/>
        <v>12</v>
      </c>
      <c r="K31" s="15" t="s">
        <v>232</v>
      </c>
      <c r="L31" s="15" t="s">
        <v>233</v>
      </c>
      <c r="M31" s="17">
        <v>236</v>
      </c>
      <c r="N31" s="17">
        <v>112.5</v>
      </c>
      <c r="O31" s="98">
        <f t="shared" si="10"/>
        <v>248.01750000000001</v>
      </c>
      <c r="P31" s="17"/>
      <c r="Q31" s="17"/>
      <c r="S31" s="25">
        <v>34</v>
      </c>
      <c r="T31" s="15" t="s">
        <v>153</v>
      </c>
      <c r="U31" s="15" t="s">
        <v>154</v>
      </c>
      <c r="V31" s="17">
        <f>(D31)</f>
        <v>216</v>
      </c>
      <c r="W31" s="17">
        <v>205</v>
      </c>
      <c r="X31" s="98">
        <f t="shared" si="12"/>
        <v>451.94300000000004</v>
      </c>
      <c r="Y31" s="17"/>
      <c r="Z31" s="17"/>
    </row>
    <row r="32" spans="1:26" ht="20.25" x14ac:dyDescent="0.3">
      <c r="A32" s="25">
        <f t="shared" si="6"/>
        <v>13</v>
      </c>
      <c r="B32" s="15" t="s">
        <v>181</v>
      </c>
      <c r="C32" s="15" t="s">
        <v>182</v>
      </c>
      <c r="D32" s="17">
        <v>215</v>
      </c>
      <c r="E32" s="17">
        <v>180</v>
      </c>
      <c r="F32" s="98">
        <f t="shared" si="9"/>
        <v>396.82800000000003</v>
      </c>
      <c r="G32" s="17"/>
      <c r="H32" s="17"/>
      <c r="J32" s="25">
        <f t="shared" si="13"/>
        <v>13</v>
      </c>
      <c r="K32" s="15" t="s">
        <v>138</v>
      </c>
      <c r="L32" s="15" t="s">
        <v>102</v>
      </c>
      <c r="M32" s="17">
        <v>165</v>
      </c>
      <c r="N32" s="17">
        <v>115</v>
      </c>
      <c r="O32" s="98">
        <f t="shared" si="10"/>
        <v>253.52900000000002</v>
      </c>
      <c r="P32" s="17"/>
      <c r="Q32" s="17"/>
      <c r="S32" s="25">
        <v>29</v>
      </c>
      <c r="T32" s="15" t="s">
        <v>112</v>
      </c>
      <c r="U32" s="15" t="s">
        <v>156</v>
      </c>
      <c r="V32" s="17">
        <f>(D32)</f>
        <v>215</v>
      </c>
      <c r="W32" s="17">
        <v>207.5</v>
      </c>
      <c r="X32" s="98">
        <f t="shared" si="12"/>
        <v>457.4545</v>
      </c>
      <c r="Y32" s="17"/>
      <c r="Z32" s="17"/>
    </row>
    <row r="33" spans="1:26" ht="20.25" x14ac:dyDescent="0.3">
      <c r="A33" s="25">
        <f t="shared" si="6"/>
        <v>14</v>
      </c>
      <c r="B33" s="15" t="s">
        <v>134</v>
      </c>
      <c r="C33" s="15" t="s">
        <v>102</v>
      </c>
      <c r="D33" s="17">
        <v>165</v>
      </c>
      <c r="E33" s="17">
        <v>182.5</v>
      </c>
      <c r="F33" s="98">
        <f t="shared" si="9"/>
        <v>402.33950000000004</v>
      </c>
      <c r="G33" s="17"/>
      <c r="H33" s="17"/>
      <c r="I33" s="24"/>
      <c r="J33" s="25">
        <f t="shared" si="13"/>
        <v>14</v>
      </c>
      <c r="K33" s="15" t="s">
        <v>112</v>
      </c>
      <c r="L33" s="15" t="s">
        <v>156</v>
      </c>
      <c r="M33" s="17">
        <f t="shared" ref="M33:M38" si="15">(D33)</f>
        <v>165</v>
      </c>
      <c r="N33" s="17">
        <v>117</v>
      </c>
      <c r="O33" s="98">
        <f t="shared" si="10"/>
        <v>257.93819999999999</v>
      </c>
      <c r="P33" s="17"/>
      <c r="Q33" s="17"/>
      <c r="S33" s="25">
        <v>7</v>
      </c>
      <c r="T33" s="15" t="s">
        <v>246</v>
      </c>
      <c r="U33" s="15" t="s">
        <v>247</v>
      </c>
      <c r="V33" s="17">
        <v>189</v>
      </c>
      <c r="W33" s="17">
        <v>207.5</v>
      </c>
      <c r="X33" s="98">
        <f t="shared" si="12"/>
        <v>457.4545</v>
      </c>
      <c r="Y33" s="17"/>
      <c r="Z33" s="17"/>
    </row>
    <row r="34" spans="1:26" ht="20.25" x14ac:dyDescent="0.3">
      <c r="A34" s="25">
        <f t="shared" si="6"/>
        <v>15</v>
      </c>
      <c r="B34" s="15" t="s">
        <v>220</v>
      </c>
      <c r="C34" s="15" t="s">
        <v>221</v>
      </c>
      <c r="D34" s="17">
        <v>212</v>
      </c>
      <c r="E34" s="17">
        <v>182.5</v>
      </c>
      <c r="F34" s="98">
        <f t="shared" si="9"/>
        <v>402.33950000000004</v>
      </c>
      <c r="G34" s="17"/>
      <c r="H34" s="17"/>
      <c r="J34" s="25">
        <f t="shared" si="13"/>
        <v>15</v>
      </c>
      <c r="K34" s="15" t="s">
        <v>220</v>
      </c>
      <c r="L34" s="15" t="s">
        <v>221</v>
      </c>
      <c r="M34" s="17">
        <f t="shared" si="15"/>
        <v>212</v>
      </c>
      <c r="N34" s="17">
        <v>117.5</v>
      </c>
      <c r="O34" s="98">
        <f t="shared" si="10"/>
        <v>259.04050000000001</v>
      </c>
      <c r="P34" s="17"/>
      <c r="Q34" s="17"/>
      <c r="S34" s="25">
        <v>47</v>
      </c>
      <c r="T34" s="15" t="s">
        <v>181</v>
      </c>
      <c r="U34" s="15" t="s">
        <v>182</v>
      </c>
      <c r="V34" s="17">
        <f>(D34)</f>
        <v>212</v>
      </c>
      <c r="W34" s="17">
        <v>212.5</v>
      </c>
      <c r="X34" s="98">
        <f t="shared" si="12"/>
        <v>468.47750000000002</v>
      </c>
      <c r="Y34" s="17"/>
      <c r="Z34" s="17"/>
    </row>
    <row r="35" spans="1:26" ht="20.25" x14ac:dyDescent="0.3">
      <c r="A35" s="25">
        <f t="shared" si="6"/>
        <v>16</v>
      </c>
      <c r="B35" s="15" t="s">
        <v>160</v>
      </c>
      <c r="C35" s="15" t="s">
        <v>161</v>
      </c>
      <c r="D35" s="17">
        <v>161</v>
      </c>
      <c r="E35" s="17">
        <v>185</v>
      </c>
      <c r="F35" s="98">
        <f t="shared" si="9"/>
        <v>407.851</v>
      </c>
      <c r="G35" s="17"/>
      <c r="H35" s="17"/>
      <c r="J35" s="25">
        <f t="shared" si="13"/>
        <v>16</v>
      </c>
      <c r="K35" s="15" t="s">
        <v>192</v>
      </c>
      <c r="L35" s="15" t="s">
        <v>193</v>
      </c>
      <c r="M35" s="17">
        <f t="shared" si="15"/>
        <v>161</v>
      </c>
      <c r="N35" s="17">
        <v>127.5</v>
      </c>
      <c r="O35" s="98">
        <f t="shared" si="10"/>
        <v>281.0865</v>
      </c>
      <c r="P35" s="17"/>
      <c r="Q35" s="17"/>
      <c r="S35" s="25">
        <v>17</v>
      </c>
      <c r="T35" s="15" t="s">
        <v>192</v>
      </c>
      <c r="U35" s="15" t="s">
        <v>193</v>
      </c>
      <c r="V35" s="17">
        <f>(D35)</f>
        <v>161</v>
      </c>
      <c r="W35" s="17">
        <v>217.5</v>
      </c>
      <c r="X35" s="98">
        <f t="shared" si="12"/>
        <v>479.50050000000005</v>
      </c>
      <c r="Y35" s="17"/>
      <c r="Z35" s="17"/>
    </row>
    <row r="36" spans="1:26" ht="20.25" x14ac:dyDescent="0.3">
      <c r="A36" s="25">
        <f t="shared" si="6"/>
        <v>17</v>
      </c>
      <c r="B36" s="15" t="s">
        <v>232</v>
      </c>
      <c r="C36" s="15" t="s">
        <v>233</v>
      </c>
      <c r="D36" s="17">
        <v>236</v>
      </c>
      <c r="E36" s="17">
        <v>190</v>
      </c>
      <c r="F36" s="98">
        <f t="shared" si="9"/>
        <v>418.87400000000002</v>
      </c>
      <c r="G36" s="17"/>
      <c r="H36" s="17"/>
      <c r="J36" s="25">
        <f t="shared" si="13"/>
        <v>17</v>
      </c>
      <c r="K36" s="15" t="s">
        <v>103</v>
      </c>
      <c r="L36" s="15" t="s">
        <v>104</v>
      </c>
      <c r="M36" s="17">
        <f t="shared" si="15"/>
        <v>236</v>
      </c>
      <c r="N36" s="17">
        <v>130</v>
      </c>
      <c r="O36" s="98">
        <f t="shared" si="10"/>
        <v>286.59800000000001</v>
      </c>
      <c r="P36" s="17"/>
      <c r="Q36" s="17"/>
      <c r="S36" s="25">
        <f>S35+1</f>
        <v>18</v>
      </c>
      <c r="T36" s="15" t="s">
        <v>160</v>
      </c>
      <c r="U36" s="15" t="s">
        <v>161</v>
      </c>
      <c r="V36" s="17">
        <f>(D36)</f>
        <v>236</v>
      </c>
      <c r="W36" s="17">
        <v>220</v>
      </c>
      <c r="X36" s="98">
        <f t="shared" si="12"/>
        <v>485.012</v>
      </c>
      <c r="Y36" s="17"/>
      <c r="Z36" s="17"/>
    </row>
    <row r="37" spans="1:26" ht="20.25" x14ac:dyDescent="0.3">
      <c r="A37" s="25">
        <f t="shared" si="6"/>
        <v>18</v>
      </c>
      <c r="B37" s="15" t="s">
        <v>103</v>
      </c>
      <c r="C37" s="15" t="s">
        <v>104</v>
      </c>
      <c r="D37" s="17">
        <v>197</v>
      </c>
      <c r="E37" s="17">
        <v>192.5</v>
      </c>
      <c r="F37" s="98">
        <f t="shared" si="9"/>
        <v>424.38550000000004</v>
      </c>
      <c r="G37" s="17"/>
      <c r="H37" s="17"/>
      <c r="J37" s="25">
        <f t="shared" si="13"/>
        <v>18</v>
      </c>
      <c r="K37" s="15" t="s">
        <v>181</v>
      </c>
      <c r="L37" s="15" t="s">
        <v>182</v>
      </c>
      <c r="M37" s="17">
        <f t="shared" si="15"/>
        <v>197</v>
      </c>
      <c r="N37" s="17">
        <v>137.5</v>
      </c>
      <c r="O37" s="98">
        <f t="shared" si="10"/>
        <v>303.13249999999999</v>
      </c>
      <c r="P37" s="17"/>
      <c r="Q37" s="17"/>
      <c r="S37" s="25">
        <v>38</v>
      </c>
      <c r="T37" s="15" t="s">
        <v>220</v>
      </c>
      <c r="U37" s="15" t="s">
        <v>221</v>
      </c>
      <c r="V37" s="17">
        <f>(D37)</f>
        <v>197</v>
      </c>
      <c r="W37" s="17">
        <v>240</v>
      </c>
      <c r="X37" s="98">
        <f t="shared" si="12"/>
        <v>529.10400000000004</v>
      </c>
      <c r="Y37" s="17"/>
      <c r="Z37" s="17"/>
    </row>
    <row r="38" spans="1:26" ht="20.25" x14ac:dyDescent="0.3">
      <c r="A38" s="25"/>
      <c r="B38" s="15"/>
      <c r="C38" s="15"/>
      <c r="D38" s="17"/>
      <c r="E38" s="17"/>
      <c r="F38" s="98"/>
      <c r="G38" s="17"/>
      <c r="H38" s="17"/>
      <c r="J38" s="25">
        <f t="shared" si="13"/>
        <v>19</v>
      </c>
      <c r="K38" s="15" t="s">
        <v>134</v>
      </c>
      <c r="L38" s="15" t="s">
        <v>102</v>
      </c>
      <c r="M38" s="17">
        <f t="shared" si="15"/>
        <v>0</v>
      </c>
      <c r="N38" s="17">
        <v>142.5</v>
      </c>
      <c r="O38" s="98">
        <f t="shared" si="10"/>
        <v>314.15550000000002</v>
      </c>
      <c r="P38" s="17"/>
      <c r="Q38" s="17"/>
      <c r="S38" s="25"/>
      <c r="T38" s="15"/>
      <c r="U38" s="15"/>
      <c r="V38" s="17"/>
      <c r="W38" s="17"/>
      <c r="X38" s="98"/>
      <c r="Y38" s="17"/>
      <c r="Z38" s="17"/>
    </row>
    <row r="39" spans="1:26" ht="20.25" x14ac:dyDescent="0.3">
      <c r="A39" s="25">
        <v>1</v>
      </c>
      <c r="B39" s="15" t="s">
        <v>150</v>
      </c>
      <c r="C39" s="15" t="s">
        <v>151</v>
      </c>
      <c r="D39" s="17">
        <v>220</v>
      </c>
      <c r="E39" s="17">
        <v>25</v>
      </c>
      <c r="F39" s="98">
        <f t="shared" ref="F39:F59" si="16">($F$1*E39)</f>
        <v>55.115000000000002</v>
      </c>
      <c r="G39" s="17"/>
      <c r="H39" s="17"/>
      <c r="I39" s="24"/>
      <c r="J39" s="25">
        <f t="shared" si="13"/>
        <v>20</v>
      </c>
      <c r="K39" s="15" t="s">
        <v>243</v>
      </c>
      <c r="L39" s="15" t="s">
        <v>244</v>
      </c>
      <c r="M39" s="17">
        <v>266</v>
      </c>
      <c r="N39" s="17">
        <v>147.5</v>
      </c>
      <c r="O39" s="98">
        <f t="shared" si="10"/>
        <v>325.17850000000004</v>
      </c>
      <c r="P39" s="17"/>
      <c r="Q39" s="17"/>
      <c r="S39" s="25">
        <v>1</v>
      </c>
      <c r="T39" s="139" t="s">
        <v>174</v>
      </c>
      <c r="U39" s="139" t="s">
        <v>116</v>
      </c>
      <c r="V39" s="17">
        <f>(D39)</f>
        <v>220</v>
      </c>
      <c r="W39" s="17">
        <v>25</v>
      </c>
      <c r="X39" s="98">
        <f t="shared" ref="X39:X59" si="17">($F$1*W39)</f>
        <v>55.115000000000002</v>
      </c>
      <c r="Y39" s="17"/>
      <c r="Z39" s="17"/>
    </row>
    <row r="40" spans="1:26" ht="20.25" x14ac:dyDescent="0.3">
      <c r="A40" s="25">
        <f>A39+1</f>
        <v>2</v>
      </c>
      <c r="B40" s="15" t="s">
        <v>163</v>
      </c>
      <c r="C40" s="15" t="s">
        <v>164</v>
      </c>
      <c r="D40" s="17">
        <v>248</v>
      </c>
      <c r="E40" s="17">
        <v>25</v>
      </c>
      <c r="F40" s="98">
        <f t="shared" si="16"/>
        <v>55.115000000000002</v>
      </c>
      <c r="G40" s="17"/>
      <c r="H40" s="17"/>
      <c r="J40" s="25">
        <f t="shared" si="13"/>
        <v>21</v>
      </c>
      <c r="K40" s="15" t="s">
        <v>135</v>
      </c>
      <c r="L40" s="15" t="s">
        <v>136</v>
      </c>
      <c r="M40" s="17">
        <v>288</v>
      </c>
      <c r="N40" s="141">
        <v>192.5</v>
      </c>
      <c r="O40" s="98">
        <f t="shared" si="10"/>
        <v>424.38550000000004</v>
      </c>
      <c r="P40" s="17"/>
      <c r="Q40" s="17"/>
      <c r="S40" s="25">
        <f>S39+1</f>
        <v>2</v>
      </c>
      <c r="T40" s="139" t="s">
        <v>109</v>
      </c>
      <c r="U40" s="139" t="s">
        <v>110</v>
      </c>
      <c r="V40" s="17">
        <f>(D40)</f>
        <v>248</v>
      </c>
      <c r="W40" s="17">
        <v>187.5</v>
      </c>
      <c r="X40" s="98">
        <f t="shared" si="17"/>
        <v>413.36250000000001</v>
      </c>
      <c r="Y40" s="17"/>
      <c r="Z40" s="17"/>
    </row>
    <row r="41" spans="1:26" ht="20.25" x14ac:dyDescent="0.3">
      <c r="A41" s="25">
        <f t="shared" ref="A41:A59" si="18">A40+1</f>
        <v>3</v>
      </c>
      <c r="B41" s="15" t="s">
        <v>209</v>
      </c>
      <c r="C41" s="15" t="s">
        <v>210</v>
      </c>
      <c r="D41" s="17">
        <v>258</v>
      </c>
      <c r="E41" s="17">
        <v>25</v>
      </c>
      <c r="F41" s="98">
        <f t="shared" si="16"/>
        <v>55.115000000000002</v>
      </c>
      <c r="G41" s="17"/>
      <c r="H41" s="17"/>
      <c r="J41" s="25"/>
      <c r="K41" s="15"/>
      <c r="L41" s="15"/>
      <c r="M41" s="17"/>
      <c r="N41" s="17"/>
      <c r="O41" s="98"/>
      <c r="P41" s="17"/>
      <c r="Q41" s="17"/>
      <c r="S41" s="25">
        <v>43</v>
      </c>
      <c r="T41" s="15" t="s">
        <v>106</v>
      </c>
      <c r="U41" s="15" t="s">
        <v>107</v>
      </c>
      <c r="V41" s="17">
        <f>(D41)</f>
        <v>258</v>
      </c>
      <c r="W41" s="17">
        <v>195</v>
      </c>
      <c r="X41" s="98">
        <f t="shared" si="17"/>
        <v>429.89700000000005</v>
      </c>
      <c r="Y41" s="17"/>
      <c r="Z41" s="17"/>
    </row>
    <row r="42" spans="1:26" ht="20.25" x14ac:dyDescent="0.3">
      <c r="A42" s="25">
        <f t="shared" si="18"/>
        <v>4</v>
      </c>
      <c r="B42" s="15" t="s">
        <v>148</v>
      </c>
      <c r="C42" s="15" t="s">
        <v>149</v>
      </c>
      <c r="D42" s="17">
        <v>222</v>
      </c>
      <c r="E42" s="17">
        <v>197.5</v>
      </c>
      <c r="F42" s="98">
        <f t="shared" si="16"/>
        <v>435.4085</v>
      </c>
      <c r="G42" s="17"/>
      <c r="H42" s="17"/>
      <c r="I42" s="24"/>
      <c r="J42" s="25">
        <v>1</v>
      </c>
      <c r="K42" s="139" t="s">
        <v>174</v>
      </c>
      <c r="L42" s="139" t="s">
        <v>116</v>
      </c>
      <c r="M42" s="17">
        <f t="shared" ref="M42:M49" si="19">(D39)</f>
        <v>220</v>
      </c>
      <c r="N42" s="17">
        <v>30</v>
      </c>
      <c r="O42" s="98">
        <f t="shared" ref="O42:O62" si="20">($F$1*N42)</f>
        <v>66.138000000000005</v>
      </c>
      <c r="P42" s="17"/>
      <c r="Q42" s="17"/>
      <c r="S42" s="25">
        <v>12</v>
      </c>
      <c r="T42" s="15" t="s">
        <v>101</v>
      </c>
      <c r="U42" s="15" t="s">
        <v>102</v>
      </c>
      <c r="V42" s="17">
        <f>(D42)</f>
        <v>222</v>
      </c>
      <c r="W42" s="17">
        <v>227.5</v>
      </c>
      <c r="X42" s="98">
        <f t="shared" si="17"/>
        <v>501.54650000000004</v>
      </c>
      <c r="Y42" s="17"/>
      <c r="Z42" s="17"/>
    </row>
    <row r="43" spans="1:26" ht="20.25" x14ac:dyDescent="0.3">
      <c r="A43" s="25">
        <f t="shared" si="18"/>
        <v>5</v>
      </c>
      <c r="B43" s="15" t="s">
        <v>186</v>
      </c>
      <c r="C43" s="15" t="s">
        <v>202</v>
      </c>
      <c r="D43" s="17">
        <v>228</v>
      </c>
      <c r="E43" s="17">
        <v>197.5</v>
      </c>
      <c r="F43" s="98">
        <f t="shared" si="16"/>
        <v>435.4085</v>
      </c>
      <c r="G43" s="17"/>
      <c r="H43" s="17"/>
      <c r="J43" s="25">
        <f t="shared" ref="J43:J62" si="21">J42+1</f>
        <v>2</v>
      </c>
      <c r="K43" s="15" t="s">
        <v>106</v>
      </c>
      <c r="L43" s="15" t="s">
        <v>107</v>
      </c>
      <c r="M43" s="17">
        <f t="shared" si="19"/>
        <v>248</v>
      </c>
      <c r="N43" s="17">
        <v>60</v>
      </c>
      <c r="O43" s="98">
        <f t="shared" si="20"/>
        <v>132.27600000000001</v>
      </c>
      <c r="P43" s="17"/>
      <c r="Q43" s="17"/>
      <c r="S43" s="25">
        <v>39</v>
      </c>
      <c r="T43" s="15" t="s">
        <v>186</v>
      </c>
      <c r="U43" s="15" t="s">
        <v>202</v>
      </c>
      <c r="V43" s="17">
        <f>(D43)</f>
        <v>228</v>
      </c>
      <c r="W43" s="17">
        <v>227.5</v>
      </c>
      <c r="X43" s="98">
        <f t="shared" si="17"/>
        <v>501.54650000000004</v>
      </c>
      <c r="Y43" s="17"/>
      <c r="Z43" s="17"/>
    </row>
    <row r="44" spans="1:26" ht="20.25" x14ac:dyDescent="0.3">
      <c r="A44" s="25">
        <f t="shared" si="18"/>
        <v>6</v>
      </c>
      <c r="B44" s="139" t="s">
        <v>109</v>
      </c>
      <c r="C44" s="139" t="s">
        <v>110</v>
      </c>
      <c r="D44" s="17">
        <v>234</v>
      </c>
      <c r="E44" s="17">
        <v>210</v>
      </c>
      <c r="F44" s="98">
        <f t="shared" si="16"/>
        <v>462.96600000000001</v>
      </c>
      <c r="G44" s="17"/>
      <c r="H44" s="17"/>
      <c r="I44" s="24"/>
      <c r="J44" s="25">
        <f t="shared" si="21"/>
        <v>3</v>
      </c>
      <c r="K44" s="139" t="s">
        <v>109</v>
      </c>
      <c r="L44" s="139" t="s">
        <v>110</v>
      </c>
      <c r="M44" s="17">
        <f t="shared" si="19"/>
        <v>258</v>
      </c>
      <c r="N44" s="17">
        <v>102.5</v>
      </c>
      <c r="O44" s="98">
        <f t="shared" si="20"/>
        <v>225.97150000000002</v>
      </c>
      <c r="P44" s="17"/>
      <c r="Q44" s="17"/>
      <c r="S44" s="25">
        <v>2</v>
      </c>
      <c r="T44" s="15" t="s">
        <v>236</v>
      </c>
      <c r="U44" s="15" t="s">
        <v>237</v>
      </c>
      <c r="V44" s="17">
        <v>303</v>
      </c>
      <c r="W44" s="17">
        <v>230</v>
      </c>
      <c r="X44" s="98">
        <f t="shared" si="17"/>
        <v>507.05800000000005</v>
      </c>
      <c r="Y44" s="17"/>
      <c r="Z44" s="17"/>
    </row>
    <row r="45" spans="1:26" ht="20.25" x14ac:dyDescent="0.3">
      <c r="A45" s="25">
        <f t="shared" si="18"/>
        <v>7</v>
      </c>
      <c r="B45" s="15" t="s">
        <v>188</v>
      </c>
      <c r="C45" s="15" t="s">
        <v>189</v>
      </c>
      <c r="D45" s="17">
        <v>234</v>
      </c>
      <c r="E45" s="17">
        <v>210</v>
      </c>
      <c r="F45" s="98">
        <f t="shared" si="16"/>
        <v>462.96600000000001</v>
      </c>
      <c r="G45" s="17"/>
      <c r="H45" s="17"/>
      <c r="J45" s="25">
        <f t="shared" si="21"/>
        <v>4</v>
      </c>
      <c r="K45" s="15" t="s">
        <v>186</v>
      </c>
      <c r="L45" s="15" t="s">
        <v>202</v>
      </c>
      <c r="M45" s="17">
        <f t="shared" si="19"/>
        <v>222</v>
      </c>
      <c r="N45" s="17">
        <v>120</v>
      </c>
      <c r="O45" s="98">
        <f t="shared" si="20"/>
        <v>264.55200000000002</v>
      </c>
      <c r="P45" s="17"/>
      <c r="Q45" s="17"/>
      <c r="S45" s="25">
        <v>32</v>
      </c>
      <c r="T45" s="15" t="s">
        <v>138</v>
      </c>
      <c r="U45" s="15" t="s">
        <v>145</v>
      </c>
      <c r="V45" s="17">
        <f t="shared" ref="V45:V57" si="22">(D45)</f>
        <v>234</v>
      </c>
      <c r="W45" s="17">
        <v>230</v>
      </c>
      <c r="X45" s="98">
        <f t="shared" si="17"/>
        <v>507.05800000000005</v>
      </c>
      <c r="Y45" s="17"/>
      <c r="Z45" s="17"/>
    </row>
    <row r="46" spans="1:26" ht="20.25" x14ac:dyDescent="0.3">
      <c r="A46" s="25">
        <f t="shared" si="18"/>
        <v>8</v>
      </c>
      <c r="B46" s="15" t="s">
        <v>236</v>
      </c>
      <c r="C46" s="15" t="s">
        <v>237</v>
      </c>
      <c r="D46" s="17">
        <v>303</v>
      </c>
      <c r="E46" s="17">
        <v>212.5</v>
      </c>
      <c r="F46" s="98">
        <f t="shared" si="16"/>
        <v>468.47750000000002</v>
      </c>
      <c r="G46" s="17"/>
      <c r="H46" s="17"/>
      <c r="J46" s="25">
        <f t="shared" si="21"/>
        <v>5</v>
      </c>
      <c r="K46" s="15" t="s">
        <v>148</v>
      </c>
      <c r="L46" s="15" t="s">
        <v>149</v>
      </c>
      <c r="M46" s="17">
        <f t="shared" si="19"/>
        <v>228</v>
      </c>
      <c r="N46" s="17">
        <v>120</v>
      </c>
      <c r="O46" s="98">
        <f t="shared" si="20"/>
        <v>264.55200000000002</v>
      </c>
      <c r="P46" s="17"/>
      <c r="Q46" s="17"/>
      <c r="S46" s="25">
        <f>S45+1</f>
        <v>33</v>
      </c>
      <c r="T46" s="15" t="s">
        <v>183</v>
      </c>
      <c r="U46" s="15" t="s">
        <v>184</v>
      </c>
      <c r="V46" s="17">
        <f t="shared" si="22"/>
        <v>303</v>
      </c>
      <c r="W46" s="17">
        <v>230</v>
      </c>
      <c r="X46" s="98">
        <f t="shared" si="17"/>
        <v>507.05800000000005</v>
      </c>
      <c r="Y46" s="17"/>
      <c r="Z46" s="17"/>
    </row>
    <row r="47" spans="1:26" ht="20.25" x14ac:dyDescent="0.3">
      <c r="A47" s="25">
        <f t="shared" si="18"/>
        <v>9</v>
      </c>
      <c r="B47" s="15" t="s">
        <v>183</v>
      </c>
      <c r="C47" s="15" t="s">
        <v>184</v>
      </c>
      <c r="D47" s="17">
        <v>214</v>
      </c>
      <c r="E47" s="17">
        <v>227.5</v>
      </c>
      <c r="F47" s="98">
        <f t="shared" si="16"/>
        <v>501.54650000000004</v>
      </c>
      <c r="G47" s="17"/>
      <c r="H47" s="17"/>
      <c r="J47" s="25">
        <f t="shared" si="21"/>
        <v>6</v>
      </c>
      <c r="K47" s="15" t="s">
        <v>183</v>
      </c>
      <c r="L47" s="15" t="s">
        <v>184</v>
      </c>
      <c r="M47" s="17">
        <f t="shared" si="19"/>
        <v>234</v>
      </c>
      <c r="N47" s="17">
        <v>127.5</v>
      </c>
      <c r="O47" s="98">
        <f t="shared" si="20"/>
        <v>281.0865</v>
      </c>
      <c r="P47" s="17"/>
      <c r="Q47" s="17"/>
      <c r="S47" s="25">
        <v>30</v>
      </c>
      <c r="T47" s="15" t="s">
        <v>188</v>
      </c>
      <c r="U47" s="15" t="s">
        <v>189</v>
      </c>
      <c r="V47" s="17">
        <f t="shared" si="22"/>
        <v>214</v>
      </c>
      <c r="W47" s="17">
        <v>235</v>
      </c>
      <c r="X47" s="98">
        <f t="shared" si="17"/>
        <v>518.08100000000002</v>
      </c>
      <c r="Y47" s="17"/>
      <c r="Z47" s="17"/>
    </row>
    <row r="48" spans="1:26" ht="20.25" x14ac:dyDescent="0.3">
      <c r="A48" s="25">
        <f t="shared" si="18"/>
        <v>10</v>
      </c>
      <c r="B48" s="15" t="s">
        <v>106</v>
      </c>
      <c r="C48" s="15" t="s">
        <v>107</v>
      </c>
      <c r="D48" s="17">
        <v>218</v>
      </c>
      <c r="E48" s="17">
        <v>230</v>
      </c>
      <c r="F48" s="98">
        <f t="shared" si="16"/>
        <v>507.05800000000005</v>
      </c>
      <c r="G48" s="17"/>
      <c r="H48" s="17"/>
      <c r="I48" s="24"/>
      <c r="J48" s="25">
        <f t="shared" si="21"/>
        <v>7</v>
      </c>
      <c r="K48" s="15" t="s">
        <v>188</v>
      </c>
      <c r="L48" s="15" t="s">
        <v>189</v>
      </c>
      <c r="M48" s="17">
        <f t="shared" si="19"/>
        <v>234</v>
      </c>
      <c r="N48" s="17">
        <v>132.5</v>
      </c>
      <c r="O48" s="98">
        <f t="shared" si="20"/>
        <v>292.10950000000003</v>
      </c>
      <c r="P48" s="17"/>
      <c r="Q48" s="17"/>
      <c r="S48" s="25">
        <v>1</v>
      </c>
      <c r="T48" s="15" t="s">
        <v>138</v>
      </c>
      <c r="U48" s="15" t="s">
        <v>158</v>
      </c>
      <c r="V48" s="17">
        <f t="shared" si="22"/>
        <v>218</v>
      </c>
      <c r="W48" s="17">
        <v>240</v>
      </c>
      <c r="X48" s="98">
        <f t="shared" si="17"/>
        <v>529.10400000000004</v>
      </c>
      <c r="Y48" s="17"/>
      <c r="Z48" s="17"/>
    </row>
    <row r="49" spans="1:26" ht="20.25" x14ac:dyDescent="0.3">
      <c r="A49" s="25">
        <f t="shared" si="18"/>
        <v>11</v>
      </c>
      <c r="B49" s="15" t="s">
        <v>138</v>
      </c>
      <c r="C49" s="15" t="s">
        <v>158</v>
      </c>
      <c r="D49" s="17">
        <v>239</v>
      </c>
      <c r="E49" s="17">
        <v>230</v>
      </c>
      <c r="F49" s="98">
        <f t="shared" si="16"/>
        <v>507.05800000000005</v>
      </c>
      <c r="G49" s="17"/>
      <c r="H49" s="17"/>
      <c r="J49" s="25">
        <f t="shared" si="21"/>
        <v>8</v>
      </c>
      <c r="K49" s="15" t="s">
        <v>138</v>
      </c>
      <c r="L49" s="15" t="s">
        <v>158</v>
      </c>
      <c r="M49" s="17">
        <f t="shared" si="19"/>
        <v>303</v>
      </c>
      <c r="N49" s="17">
        <v>147</v>
      </c>
      <c r="O49" s="98">
        <f t="shared" si="20"/>
        <v>324.07620000000003</v>
      </c>
      <c r="P49" s="17"/>
      <c r="Q49" s="17"/>
      <c r="S49" s="25">
        <v>16</v>
      </c>
      <c r="T49" s="15" t="s">
        <v>186</v>
      </c>
      <c r="U49" s="15" t="s">
        <v>187</v>
      </c>
      <c r="V49" s="17">
        <f t="shared" si="22"/>
        <v>239</v>
      </c>
      <c r="W49" s="17">
        <v>245</v>
      </c>
      <c r="X49" s="98">
        <f t="shared" si="17"/>
        <v>540.12700000000007</v>
      </c>
      <c r="Y49" s="17"/>
      <c r="Z49" s="17"/>
    </row>
    <row r="50" spans="1:26" ht="20.25" x14ac:dyDescent="0.3">
      <c r="A50" s="25">
        <f t="shared" si="18"/>
        <v>12</v>
      </c>
      <c r="B50" s="15" t="s">
        <v>174</v>
      </c>
      <c r="C50" s="15" t="s">
        <v>116</v>
      </c>
      <c r="D50" s="17">
        <v>180</v>
      </c>
      <c r="E50" s="17">
        <v>237.5</v>
      </c>
      <c r="F50" s="98">
        <f t="shared" si="16"/>
        <v>523.59249999999997</v>
      </c>
      <c r="G50" s="17"/>
      <c r="H50" s="17"/>
      <c r="I50" s="24"/>
      <c r="J50" s="25">
        <f t="shared" si="21"/>
        <v>9</v>
      </c>
      <c r="K50" s="15" t="s">
        <v>236</v>
      </c>
      <c r="L50" s="15" t="s">
        <v>237</v>
      </c>
      <c r="M50" s="17">
        <v>303</v>
      </c>
      <c r="N50" s="17">
        <v>147.5</v>
      </c>
      <c r="O50" s="98">
        <f t="shared" si="20"/>
        <v>325.17850000000004</v>
      </c>
      <c r="P50" s="17"/>
      <c r="Q50" s="17"/>
      <c r="S50" s="25">
        <v>4</v>
      </c>
      <c r="T50" s="15" t="s">
        <v>209</v>
      </c>
      <c r="U50" s="15" t="s">
        <v>210</v>
      </c>
      <c r="V50" s="17">
        <f t="shared" si="22"/>
        <v>180</v>
      </c>
      <c r="W50" s="17">
        <v>247.5</v>
      </c>
      <c r="X50" s="98">
        <f t="shared" si="17"/>
        <v>545.63850000000002</v>
      </c>
      <c r="Y50" s="17"/>
      <c r="Z50" s="17"/>
    </row>
    <row r="51" spans="1:26" ht="20.25" x14ac:dyDescent="0.3">
      <c r="A51" s="25">
        <f t="shared" si="18"/>
        <v>13</v>
      </c>
      <c r="B51" s="15" t="s">
        <v>186</v>
      </c>
      <c r="C51" s="15" t="s">
        <v>187</v>
      </c>
      <c r="D51" s="17">
        <v>229</v>
      </c>
      <c r="E51" s="17">
        <v>245</v>
      </c>
      <c r="F51" s="98">
        <f t="shared" si="16"/>
        <v>540.12700000000007</v>
      </c>
      <c r="G51" s="17"/>
      <c r="H51" s="17"/>
      <c r="J51" s="25">
        <f t="shared" si="21"/>
        <v>10</v>
      </c>
      <c r="K51" s="15" t="s">
        <v>150</v>
      </c>
      <c r="L51" s="15" t="s">
        <v>151</v>
      </c>
      <c r="M51" s="17">
        <f t="shared" ref="M51:M57" si="23">(D48)</f>
        <v>218</v>
      </c>
      <c r="N51" s="17">
        <v>165</v>
      </c>
      <c r="O51" s="98">
        <f t="shared" si="20"/>
        <v>363.75900000000001</v>
      </c>
      <c r="P51" s="17"/>
      <c r="Q51" s="17"/>
      <c r="S51" s="25">
        <v>31</v>
      </c>
      <c r="T51" s="15" t="s">
        <v>207</v>
      </c>
      <c r="U51" s="15" t="s">
        <v>208</v>
      </c>
      <c r="V51" s="17">
        <f t="shared" si="22"/>
        <v>229</v>
      </c>
      <c r="W51" s="17">
        <v>250</v>
      </c>
      <c r="X51" s="98">
        <f t="shared" si="17"/>
        <v>551.15</v>
      </c>
      <c r="Y51" s="17"/>
      <c r="Z51" s="17"/>
    </row>
    <row r="52" spans="1:26" ht="20.25" x14ac:dyDescent="0.3">
      <c r="A52" s="25">
        <f t="shared" si="18"/>
        <v>14</v>
      </c>
      <c r="B52" s="15" t="s">
        <v>138</v>
      </c>
      <c r="C52" s="15" t="s">
        <v>145</v>
      </c>
      <c r="D52" s="17">
        <v>236</v>
      </c>
      <c r="E52" s="17">
        <v>250</v>
      </c>
      <c r="F52" s="98">
        <f t="shared" si="16"/>
        <v>551.15</v>
      </c>
      <c r="G52" s="17"/>
      <c r="H52" s="17"/>
      <c r="J52" s="25">
        <f t="shared" si="21"/>
        <v>11</v>
      </c>
      <c r="K52" s="15" t="s">
        <v>207</v>
      </c>
      <c r="L52" s="15" t="s">
        <v>208</v>
      </c>
      <c r="M52" s="17">
        <f t="shared" si="23"/>
        <v>239</v>
      </c>
      <c r="N52" s="17">
        <v>167.5</v>
      </c>
      <c r="O52" s="98">
        <f t="shared" si="20"/>
        <v>369.27050000000003</v>
      </c>
      <c r="P52" s="17"/>
      <c r="Q52" s="17"/>
      <c r="S52" s="25">
        <v>33</v>
      </c>
      <c r="T52" s="15" t="s">
        <v>148</v>
      </c>
      <c r="U52" s="15" t="s">
        <v>149</v>
      </c>
      <c r="V52" s="17">
        <f t="shared" si="22"/>
        <v>236</v>
      </c>
      <c r="W52" s="17">
        <v>250</v>
      </c>
      <c r="X52" s="98">
        <f t="shared" si="17"/>
        <v>551.15</v>
      </c>
      <c r="Y52" s="17"/>
      <c r="Z52" s="17"/>
    </row>
    <row r="53" spans="1:26" ht="20.25" x14ac:dyDescent="0.3">
      <c r="A53" s="25">
        <f t="shared" si="18"/>
        <v>15</v>
      </c>
      <c r="B53" s="15" t="s">
        <v>207</v>
      </c>
      <c r="C53" s="15" t="s">
        <v>208</v>
      </c>
      <c r="D53" s="17">
        <v>305</v>
      </c>
      <c r="E53" s="17">
        <v>250</v>
      </c>
      <c r="F53" s="98">
        <f t="shared" si="16"/>
        <v>551.15</v>
      </c>
      <c r="G53" s="17"/>
      <c r="H53" s="17"/>
      <c r="J53" s="25">
        <f t="shared" si="21"/>
        <v>12</v>
      </c>
      <c r="K53" s="15" t="s">
        <v>223</v>
      </c>
      <c r="L53" s="15" t="s">
        <v>224</v>
      </c>
      <c r="M53" s="17">
        <f t="shared" si="23"/>
        <v>180</v>
      </c>
      <c r="N53" s="17">
        <v>172.5</v>
      </c>
      <c r="O53" s="98">
        <f t="shared" si="20"/>
        <v>380.29349999999999</v>
      </c>
      <c r="P53" s="17"/>
      <c r="Q53" s="17"/>
      <c r="S53" s="25">
        <v>42</v>
      </c>
      <c r="T53" s="15" t="s">
        <v>223</v>
      </c>
      <c r="U53" s="15" t="s">
        <v>224</v>
      </c>
      <c r="V53" s="17">
        <f t="shared" si="22"/>
        <v>305</v>
      </c>
      <c r="W53" s="17">
        <v>255</v>
      </c>
      <c r="X53" s="98">
        <f t="shared" si="17"/>
        <v>562.173</v>
      </c>
      <c r="Y53" s="17"/>
      <c r="Z53" s="17"/>
    </row>
    <row r="54" spans="1:26" ht="20.25" x14ac:dyDescent="0.3">
      <c r="A54" s="25">
        <f t="shared" si="18"/>
        <v>16</v>
      </c>
      <c r="B54" s="15" t="s">
        <v>223</v>
      </c>
      <c r="C54" s="15" t="s">
        <v>224</v>
      </c>
      <c r="D54" s="17">
        <v>199</v>
      </c>
      <c r="E54" s="17">
        <v>252.5</v>
      </c>
      <c r="F54" s="98">
        <f t="shared" si="16"/>
        <v>556.66150000000005</v>
      </c>
      <c r="G54" s="17"/>
      <c r="H54" s="17"/>
      <c r="J54" s="25">
        <f t="shared" si="21"/>
        <v>13</v>
      </c>
      <c r="K54" s="15" t="s">
        <v>181</v>
      </c>
      <c r="L54" s="15" t="s">
        <v>217</v>
      </c>
      <c r="M54" s="17">
        <f t="shared" si="23"/>
        <v>229</v>
      </c>
      <c r="N54" s="17">
        <v>172.5</v>
      </c>
      <c r="O54" s="98">
        <f t="shared" si="20"/>
        <v>380.29349999999999</v>
      </c>
      <c r="P54" s="17"/>
      <c r="Q54" s="17"/>
      <c r="S54" s="25">
        <f>S53+1</f>
        <v>43</v>
      </c>
      <c r="T54" s="15" t="s">
        <v>150</v>
      </c>
      <c r="U54" s="15" t="s">
        <v>151</v>
      </c>
      <c r="V54" s="17">
        <f t="shared" si="22"/>
        <v>199</v>
      </c>
      <c r="W54" s="17">
        <v>265</v>
      </c>
      <c r="X54" s="98">
        <f t="shared" si="17"/>
        <v>584.21900000000005</v>
      </c>
      <c r="Y54" s="17"/>
      <c r="Z54" s="17"/>
    </row>
    <row r="55" spans="1:26" ht="20.25" x14ac:dyDescent="0.3">
      <c r="A55" s="25">
        <f t="shared" si="18"/>
        <v>17</v>
      </c>
      <c r="B55" s="15" t="s">
        <v>181</v>
      </c>
      <c r="C55" s="15" t="s">
        <v>217</v>
      </c>
      <c r="D55" s="17">
        <v>195</v>
      </c>
      <c r="E55" s="17">
        <v>265</v>
      </c>
      <c r="F55" s="98">
        <f t="shared" si="16"/>
        <v>584.21900000000005</v>
      </c>
      <c r="G55" s="17"/>
      <c r="H55" s="17"/>
      <c r="J55" s="25">
        <f t="shared" si="21"/>
        <v>14</v>
      </c>
      <c r="K55" s="15" t="s">
        <v>186</v>
      </c>
      <c r="L55" s="15" t="s">
        <v>187</v>
      </c>
      <c r="M55" s="17">
        <f t="shared" si="23"/>
        <v>236</v>
      </c>
      <c r="N55" s="17">
        <v>175</v>
      </c>
      <c r="O55" s="98">
        <f t="shared" si="20"/>
        <v>385.80500000000001</v>
      </c>
      <c r="P55" s="17"/>
      <c r="Q55" s="17"/>
      <c r="S55" s="25">
        <v>46</v>
      </c>
      <c r="T55" s="15" t="s">
        <v>174</v>
      </c>
      <c r="U55" s="15" t="s">
        <v>175</v>
      </c>
      <c r="V55" s="17">
        <f t="shared" si="22"/>
        <v>195</v>
      </c>
      <c r="W55" s="17">
        <v>265</v>
      </c>
      <c r="X55" s="98">
        <f t="shared" si="17"/>
        <v>584.21900000000005</v>
      </c>
      <c r="Y55" s="17"/>
      <c r="Z55" s="17"/>
    </row>
    <row r="56" spans="1:26" ht="20.25" x14ac:dyDescent="0.3">
      <c r="A56" s="25">
        <f t="shared" si="18"/>
        <v>18</v>
      </c>
      <c r="B56" s="15" t="s">
        <v>101</v>
      </c>
      <c r="C56" s="15" t="s">
        <v>102</v>
      </c>
      <c r="D56" s="17">
        <v>240</v>
      </c>
      <c r="E56" s="17">
        <v>275</v>
      </c>
      <c r="F56" s="98">
        <f t="shared" si="16"/>
        <v>606.26499999999999</v>
      </c>
      <c r="G56" s="17"/>
      <c r="H56" s="17"/>
      <c r="J56" s="25">
        <f t="shared" si="21"/>
        <v>15</v>
      </c>
      <c r="K56" s="15" t="s">
        <v>138</v>
      </c>
      <c r="L56" s="15" t="s">
        <v>145</v>
      </c>
      <c r="M56" s="17">
        <f t="shared" si="23"/>
        <v>305</v>
      </c>
      <c r="N56" s="17">
        <v>190</v>
      </c>
      <c r="O56" s="98">
        <f t="shared" si="20"/>
        <v>418.87400000000002</v>
      </c>
      <c r="P56" s="17"/>
      <c r="Q56" s="17"/>
      <c r="S56" s="25">
        <v>37</v>
      </c>
      <c r="T56" s="15" t="s">
        <v>181</v>
      </c>
      <c r="U56" s="15" t="s">
        <v>217</v>
      </c>
      <c r="V56" s="17">
        <f t="shared" si="22"/>
        <v>240</v>
      </c>
      <c r="W56" s="17">
        <v>270</v>
      </c>
      <c r="X56" s="98">
        <f t="shared" si="17"/>
        <v>595.24200000000008</v>
      </c>
      <c r="Y56" s="17"/>
      <c r="Z56" s="17"/>
    </row>
    <row r="57" spans="1:26" ht="20.25" x14ac:dyDescent="0.3">
      <c r="A57" s="25">
        <f t="shared" si="18"/>
        <v>19</v>
      </c>
      <c r="B57" s="139" t="s">
        <v>174</v>
      </c>
      <c r="C57" s="139" t="s">
        <v>175</v>
      </c>
      <c r="D57" s="17">
        <v>179</v>
      </c>
      <c r="E57" s="17">
        <v>315</v>
      </c>
      <c r="F57" s="98">
        <f t="shared" si="16"/>
        <v>694.44900000000007</v>
      </c>
      <c r="G57" s="17"/>
      <c r="H57" s="17"/>
      <c r="J57" s="25">
        <f t="shared" si="21"/>
        <v>16</v>
      </c>
      <c r="K57" s="15" t="s">
        <v>163</v>
      </c>
      <c r="L57" s="15" t="s">
        <v>164</v>
      </c>
      <c r="M57" s="17">
        <f t="shared" si="23"/>
        <v>199</v>
      </c>
      <c r="N57" s="17">
        <v>195</v>
      </c>
      <c r="O57" s="98">
        <f t="shared" si="20"/>
        <v>429.89700000000005</v>
      </c>
      <c r="P57" s="17"/>
      <c r="Q57" s="17"/>
      <c r="S57" s="25">
        <v>26</v>
      </c>
      <c r="T57" s="15" t="s">
        <v>163</v>
      </c>
      <c r="U57" s="15" t="s">
        <v>164</v>
      </c>
      <c r="V57" s="17">
        <f t="shared" si="22"/>
        <v>179</v>
      </c>
      <c r="W57" s="17">
        <v>280</v>
      </c>
      <c r="X57" s="98">
        <f t="shared" si="17"/>
        <v>617.28800000000001</v>
      </c>
      <c r="Y57" s="17"/>
      <c r="Z57" s="17"/>
    </row>
    <row r="58" spans="1:26" ht="20.25" x14ac:dyDescent="0.3">
      <c r="A58" s="25">
        <f t="shared" si="18"/>
        <v>20</v>
      </c>
      <c r="B58" s="15" t="s">
        <v>241</v>
      </c>
      <c r="C58" s="15" t="s">
        <v>242</v>
      </c>
      <c r="D58" s="17">
        <v>445</v>
      </c>
      <c r="E58" s="17">
        <v>340</v>
      </c>
      <c r="F58" s="98">
        <f t="shared" si="16"/>
        <v>749.56400000000008</v>
      </c>
      <c r="G58" s="17"/>
      <c r="H58" s="17"/>
      <c r="J58" s="25">
        <f t="shared" si="21"/>
        <v>17</v>
      </c>
      <c r="K58" s="15" t="s">
        <v>241</v>
      </c>
      <c r="L58" s="15" t="s">
        <v>242</v>
      </c>
      <c r="M58" s="17">
        <v>445</v>
      </c>
      <c r="N58" s="17">
        <v>197.5</v>
      </c>
      <c r="O58" s="98">
        <f t="shared" si="20"/>
        <v>435.4085</v>
      </c>
      <c r="P58" s="17"/>
      <c r="Q58" s="17"/>
      <c r="S58" s="25">
        <f>S57+1</f>
        <v>27</v>
      </c>
      <c r="T58" s="15" t="s">
        <v>241</v>
      </c>
      <c r="U58" s="15" t="s">
        <v>242</v>
      </c>
      <c r="V58" s="17">
        <v>445</v>
      </c>
      <c r="W58" s="17">
        <v>307.5</v>
      </c>
      <c r="X58" s="98">
        <f t="shared" si="17"/>
        <v>677.91450000000009</v>
      </c>
      <c r="Y58" s="17"/>
      <c r="Z58" s="17"/>
    </row>
    <row r="59" spans="1:26" ht="20.25" x14ac:dyDescent="0.3">
      <c r="A59" s="25">
        <f t="shared" si="18"/>
        <v>21</v>
      </c>
      <c r="B59" s="15" t="s">
        <v>101</v>
      </c>
      <c r="C59" s="15" t="s">
        <v>198</v>
      </c>
      <c r="D59" s="17">
        <v>324</v>
      </c>
      <c r="E59" s="17">
        <v>365</v>
      </c>
      <c r="F59" s="98">
        <f t="shared" si="16"/>
        <v>804.67900000000009</v>
      </c>
      <c r="G59" s="17"/>
      <c r="H59" s="17"/>
      <c r="J59" s="25">
        <f t="shared" si="21"/>
        <v>18</v>
      </c>
      <c r="K59" s="15" t="s">
        <v>174</v>
      </c>
      <c r="L59" s="15" t="s">
        <v>175</v>
      </c>
      <c r="M59" s="17">
        <f>(D56)</f>
        <v>240</v>
      </c>
      <c r="N59" s="17">
        <v>202</v>
      </c>
      <c r="O59" s="98">
        <f t="shared" si="20"/>
        <v>445.32920000000001</v>
      </c>
      <c r="P59" s="17"/>
      <c r="Q59" s="17"/>
      <c r="S59" s="25">
        <v>36</v>
      </c>
      <c r="T59" s="15" t="s">
        <v>101</v>
      </c>
      <c r="U59" s="15" t="s">
        <v>198</v>
      </c>
      <c r="V59" s="17">
        <f>(D59)</f>
        <v>324</v>
      </c>
      <c r="W59" s="17">
        <v>365</v>
      </c>
      <c r="X59" s="98">
        <f t="shared" si="17"/>
        <v>804.67900000000009</v>
      </c>
      <c r="Y59" s="17"/>
      <c r="Z59" s="17"/>
    </row>
    <row r="60" spans="1:26" ht="20.25" x14ac:dyDescent="0.3">
      <c r="A60" s="25"/>
      <c r="B60" s="15"/>
      <c r="C60" s="15"/>
      <c r="D60" s="17"/>
      <c r="E60" s="17"/>
      <c r="F60" s="98"/>
      <c r="G60" s="17"/>
      <c r="H60" s="17"/>
      <c r="J60" s="25">
        <f t="shared" si="21"/>
        <v>19</v>
      </c>
      <c r="K60" s="15" t="s">
        <v>209</v>
      </c>
      <c r="L60" s="15" t="s">
        <v>210</v>
      </c>
      <c r="M60" s="17">
        <f>(D57)</f>
        <v>179</v>
      </c>
      <c r="N60" s="17">
        <v>215</v>
      </c>
      <c r="O60" s="98">
        <f t="shared" si="20"/>
        <v>473.98900000000003</v>
      </c>
      <c r="P60" s="17"/>
      <c r="Q60" s="17"/>
      <c r="S60" s="25"/>
      <c r="T60" s="15"/>
      <c r="U60" s="15"/>
      <c r="V60" s="17"/>
      <c r="W60" s="17"/>
      <c r="X60" s="98"/>
      <c r="Y60" s="17"/>
      <c r="Z60" s="17"/>
    </row>
    <row r="61" spans="1:26" ht="20.25" x14ac:dyDescent="0.3">
      <c r="A61" s="25"/>
      <c r="B61" s="15"/>
      <c r="C61" s="15"/>
      <c r="D61" s="17"/>
      <c r="E61" s="17"/>
      <c r="F61" s="98"/>
      <c r="G61" s="17"/>
      <c r="H61" s="17"/>
      <c r="J61" s="25">
        <f t="shared" si="21"/>
        <v>20</v>
      </c>
      <c r="K61" s="15" t="s">
        <v>101</v>
      </c>
      <c r="L61" s="15" t="s">
        <v>102</v>
      </c>
      <c r="M61" s="17">
        <f>(D58)</f>
        <v>445</v>
      </c>
      <c r="N61" s="17">
        <v>237.5</v>
      </c>
      <c r="O61" s="98">
        <f t="shared" si="20"/>
        <v>523.59249999999997</v>
      </c>
      <c r="P61" s="17"/>
      <c r="Q61" s="17"/>
      <c r="S61" s="25"/>
      <c r="T61" s="15"/>
      <c r="U61" s="15"/>
      <c r="V61" s="17"/>
      <c r="W61" s="17"/>
      <c r="X61" s="98"/>
      <c r="Y61" s="17"/>
      <c r="Z61" s="17"/>
    </row>
    <row r="62" spans="1:26" ht="20.25" x14ac:dyDescent="0.3">
      <c r="A62" s="25">
        <v>50</v>
      </c>
      <c r="B62" s="15"/>
      <c r="C62" s="15"/>
      <c r="D62" s="17"/>
      <c r="E62" s="17"/>
      <c r="F62" s="98">
        <f>($F$1*E62)</f>
        <v>0</v>
      </c>
      <c r="G62" s="17"/>
      <c r="H62" s="17"/>
      <c r="J62" s="25">
        <f t="shared" si="21"/>
        <v>21</v>
      </c>
      <c r="K62" s="15" t="s">
        <v>101</v>
      </c>
      <c r="L62" s="15" t="s">
        <v>198</v>
      </c>
      <c r="M62" s="17">
        <f>(D59)</f>
        <v>324</v>
      </c>
      <c r="N62" s="17">
        <v>272.5</v>
      </c>
      <c r="O62" s="98">
        <f t="shared" si="20"/>
        <v>600.75350000000003</v>
      </c>
      <c r="P62" s="17"/>
      <c r="Q62" s="17"/>
      <c r="S62" s="25">
        <v>50</v>
      </c>
      <c r="T62" s="15"/>
      <c r="U62" s="15"/>
      <c r="V62" s="17">
        <f>(D62)</f>
        <v>0</v>
      </c>
      <c r="W62" s="17"/>
      <c r="X62" s="98">
        <f>($F$1*W62)</f>
        <v>0</v>
      </c>
      <c r="Y62" s="17"/>
      <c r="Z62" s="17"/>
    </row>
    <row r="63" spans="1:26" ht="18" x14ac:dyDescent="0.25">
      <c r="B63" s="13" t="s">
        <v>46</v>
      </c>
      <c r="D63" s="16" t="s">
        <v>48</v>
      </c>
      <c r="E63" s="16" t="s">
        <v>99</v>
      </c>
      <c r="F63" s="96" t="s">
        <v>72</v>
      </c>
      <c r="K63" s="13" t="s">
        <v>47</v>
      </c>
      <c r="M63" s="16" t="s">
        <v>48</v>
      </c>
      <c r="N63" s="16" t="s">
        <v>99</v>
      </c>
      <c r="O63" s="96" t="s">
        <v>72</v>
      </c>
      <c r="T63" s="13" t="s">
        <v>70</v>
      </c>
      <c r="V63" s="16" t="s">
        <v>48</v>
      </c>
      <c r="W63" s="16" t="s">
        <v>99</v>
      </c>
      <c r="X63" s="96" t="s">
        <v>72</v>
      </c>
    </row>
    <row r="64" spans="1:26" ht="18" x14ac:dyDescent="0.25">
      <c r="B64" s="16" t="s">
        <v>23</v>
      </c>
      <c r="C64" s="16" t="s">
        <v>24</v>
      </c>
      <c r="D64" s="16" t="s">
        <v>49</v>
      </c>
      <c r="E64" s="16" t="s">
        <v>26</v>
      </c>
      <c r="F64" s="96" t="s">
        <v>71</v>
      </c>
      <c r="G64" s="16" t="s">
        <v>16</v>
      </c>
      <c r="H64" s="16" t="s">
        <v>17</v>
      </c>
      <c r="K64" s="16" t="s">
        <v>23</v>
      </c>
      <c r="L64" s="16" t="s">
        <v>24</v>
      </c>
      <c r="M64" s="16" t="s">
        <v>49</v>
      </c>
      <c r="N64" s="16" t="s">
        <v>26</v>
      </c>
      <c r="O64" s="96" t="s">
        <v>71</v>
      </c>
      <c r="P64" s="16" t="s">
        <v>16</v>
      </c>
      <c r="Q64" s="16" t="s">
        <v>17</v>
      </c>
      <c r="T64" s="16" t="s">
        <v>23</v>
      </c>
      <c r="U64" s="16" t="s">
        <v>24</v>
      </c>
      <c r="V64" s="16" t="s">
        <v>49</v>
      </c>
      <c r="W64" s="16" t="s">
        <v>26</v>
      </c>
      <c r="X64" s="96" t="s">
        <v>71</v>
      </c>
      <c r="Y64" s="16" t="s">
        <v>16</v>
      </c>
      <c r="Z64" s="16" t="s">
        <v>17</v>
      </c>
    </row>
    <row r="65" spans="1:26" ht="20.25" x14ac:dyDescent="0.3">
      <c r="A65" s="25">
        <v>1</v>
      </c>
      <c r="B65" s="15"/>
      <c r="C65" s="15"/>
      <c r="D65" s="17"/>
      <c r="E65" s="17"/>
      <c r="F65" s="98">
        <f>($F$1*E65)</f>
        <v>0</v>
      </c>
      <c r="G65" s="17"/>
      <c r="H65" s="17"/>
      <c r="I65" s="24"/>
      <c r="J65" s="25">
        <v>1</v>
      </c>
      <c r="K65" s="15"/>
      <c r="L65" s="15"/>
      <c r="M65" s="17">
        <f t="shared" ref="M65:M84" si="24">(D65)</f>
        <v>0</v>
      </c>
      <c r="N65" s="17"/>
      <c r="O65" s="98">
        <f>($F$1*N65)</f>
        <v>0</v>
      </c>
      <c r="P65" s="17"/>
      <c r="Q65" s="17"/>
      <c r="S65" s="25">
        <v>1</v>
      </c>
      <c r="T65" s="15"/>
      <c r="U65" s="15"/>
      <c r="V65" s="17">
        <f>(D65)</f>
        <v>0</v>
      </c>
      <c r="W65" s="17"/>
      <c r="X65" s="98">
        <f>($F$1*W65)</f>
        <v>0</v>
      </c>
      <c r="Y65" s="17"/>
      <c r="Z65" s="17"/>
    </row>
    <row r="66" spans="1:26" ht="20.25" x14ac:dyDescent="0.3">
      <c r="A66" s="25">
        <v>2</v>
      </c>
      <c r="B66" s="15"/>
      <c r="C66" s="15"/>
      <c r="D66" s="17"/>
      <c r="E66" s="17"/>
      <c r="F66" s="98">
        <f t="shared" ref="F66:F84" si="25">($F$1*E66)</f>
        <v>0</v>
      </c>
      <c r="G66" s="17"/>
      <c r="H66" s="17"/>
      <c r="I66" s="24"/>
      <c r="J66" s="25">
        <v>2</v>
      </c>
      <c r="K66" s="15"/>
      <c r="L66" s="15"/>
      <c r="M66" s="17">
        <f t="shared" si="24"/>
        <v>0</v>
      </c>
      <c r="N66" s="17"/>
      <c r="O66" s="98">
        <f t="shared" ref="O66:O84" si="26">($F$1*N66)</f>
        <v>0</v>
      </c>
      <c r="P66" s="17"/>
      <c r="Q66" s="17"/>
      <c r="S66" s="25">
        <v>2</v>
      </c>
      <c r="T66" s="15"/>
      <c r="U66" s="15"/>
      <c r="V66" s="17">
        <f t="shared" ref="V66:V84" si="27">(D66)</f>
        <v>0</v>
      </c>
      <c r="W66" s="17"/>
      <c r="X66" s="98">
        <f t="shared" ref="X66:X84" si="28">($F$1*W66)</f>
        <v>0</v>
      </c>
      <c r="Y66" s="17"/>
      <c r="Z66" s="17"/>
    </row>
    <row r="67" spans="1:26" ht="20.25" x14ac:dyDescent="0.3">
      <c r="A67" s="25">
        <v>3</v>
      </c>
      <c r="B67" s="15"/>
      <c r="C67" s="15"/>
      <c r="D67" s="17"/>
      <c r="E67" s="17"/>
      <c r="F67" s="98">
        <f t="shared" si="25"/>
        <v>0</v>
      </c>
      <c r="G67" s="17"/>
      <c r="H67" s="17"/>
      <c r="I67" s="24"/>
      <c r="J67" s="25">
        <v>3</v>
      </c>
      <c r="K67" s="15"/>
      <c r="L67" s="15"/>
      <c r="M67" s="17">
        <f t="shared" si="24"/>
        <v>0</v>
      </c>
      <c r="N67" s="17"/>
      <c r="O67" s="98">
        <f t="shared" si="26"/>
        <v>0</v>
      </c>
      <c r="P67" s="17"/>
      <c r="Q67" s="17"/>
      <c r="S67" s="25">
        <v>3</v>
      </c>
      <c r="T67" s="15"/>
      <c r="U67" s="15"/>
      <c r="V67" s="17">
        <f t="shared" si="27"/>
        <v>0</v>
      </c>
      <c r="W67" s="17"/>
      <c r="X67" s="98">
        <f t="shared" si="28"/>
        <v>0</v>
      </c>
      <c r="Y67" s="17"/>
      <c r="Z67" s="17"/>
    </row>
    <row r="68" spans="1:26" ht="20.25" x14ac:dyDescent="0.3">
      <c r="A68" s="25">
        <v>4</v>
      </c>
      <c r="B68" s="15"/>
      <c r="C68" s="15"/>
      <c r="D68" s="17"/>
      <c r="E68" s="17"/>
      <c r="F68" s="98">
        <f t="shared" si="25"/>
        <v>0</v>
      </c>
      <c r="G68" s="17"/>
      <c r="H68" s="17"/>
      <c r="I68" s="24"/>
      <c r="J68" s="25">
        <v>4</v>
      </c>
      <c r="K68" s="15"/>
      <c r="L68" s="15"/>
      <c r="M68" s="17">
        <f t="shared" si="24"/>
        <v>0</v>
      </c>
      <c r="N68" s="17"/>
      <c r="O68" s="98">
        <f t="shared" si="26"/>
        <v>0</v>
      </c>
      <c r="P68" s="17"/>
      <c r="Q68" s="17"/>
      <c r="S68" s="25">
        <v>4</v>
      </c>
      <c r="T68" s="15"/>
      <c r="U68" s="15"/>
      <c r="V68" s="17">
        <f t="shared" si="27"/>
        <v>0</v>
      </c>
      <c r="W68" s="17"/>
      <c r="X68" s="98">
        <f t="shared" si="28"/>
        <v>0</v>
      </c>
      <c r="Y68" s="17"/>
      <c r="Z68" s="17"/>
    </row>
    <row r="69" spans="1:26" ht="20.25" x14ac:dyDescent="0.3">
      <c r="A69" s="25">
        <v>5</v>
      </c>
      <c r="B69" s="15"/>
      <c r="C69" s="15"/>
      <c r="D69" s="17"/>
      <c r="E69" s="17"/>
      <c r="F69" s="98">
        <f t="shared" si="25"/>
        <v>0</v>
      </c>
      <c r="G69" s="17"/>
      <c r="H69" s="17"/>
      <c r="I69" s="24"/>
      <c r="J69" s="25">
        <v>5</v>
      </c>
      <c r="K69" s="15"/>
      <c r="L69" s="15"/>
      <c r="M69" s="17">
        <f t="shared" si="24"/>
        <v>0</v>
      </c>
      <c r="N69" s="17"/>
      <c r="O69" s="98">
        <f t="shared" si="26"/>
        <v>0</v>
      </c>
      <c r="P69" s="17"/>
      <c r="Q69" s="17"/>
      <c r="S69" s="25">
        <v>5</v>
      </c>
      <c r="T69" s="15"/>
      <c r="U69" s="15"/>
      <c r="V69" s="17">
        <f t="shared" si="27"/>
        <v>0</v>
      </c>
      <c r="W69" s="17"/>
      <c r="X69" s="98">
        <f t="shared" si="28"/>
        <v>0</v>
      </c>
      <c r="Y69" s="17"/>
      <c r="Z69" s="17"/>
    </row>
    <row r="70" spans="1:26" ht="20.25" x14ac:dyDescent="0.3">
      <c r="A70" s="25">
        <v>6</v>
      </c>
      <c r="B70" s="15"/>
      <c r="C70" s="15"/>
      <c r="D70" s="17"/>
      <c r="E70" s="17"/>
      <c r="F70" s="98">
        <f t="shared" si="25"/>
        <v>0</v>
      </c>
      <c r="G70" s="17"/>
      <c r="H70" s="17"/>
      <c r="I70" s="24"/>
      <c r="J70" s="25">
        <v>6</v>
      </c>
      <c r="K70" s="15"/>
      <c r="L70" s="15"/>
      <c r="M70" s="17">
        <f t="shared" si="24"/>
        <v>0</v>
      </c>
      <c r="N70" s="17"/>
      <c r="O70" s="98">
        <f t="shared" si="26"/>
        <v>0</v>
      </c>
      <c r="P70" s="17"/>
      <c r="Q70" s="17"/>
      <c r="S70" s="25">
        <v>6</v>
      </c>
      <c r="T70" s="15"/>
      <c r="U70" s="15"/>
      <c r="V70" s="17">
        <f t="shared" si="27"/>
        <v>0</v>
      </c>
      <c r="W70" s="17"/>
      <c r="X70" s="98">
        <f t="shared" si="28"/>
        <v>0</v>
      </c>
      <c r="Y70" s="17"/>
      <c r="Z70" s="17"/>
    </row>
    <row r="71" spans="1:26" ht="20.25" x14ac:dyDescent="0.3">
      <c r="A71" s="25">
        <v>7</v>
      </c>
      <c r="B71" s="15"/>
      <c r="C71" s="15"/>
      <c r="D71" s="17"/>
      <c r="E71" s="17"/>
      <c r="F71" s="98">
        <f t="shared" si="25"/>
        <v>0</v>
      </c>
      <c r="G71" s="17"/>
      <c r="H71" s="17"/>
      <c r="I71" s="24"/>
      <c r="J71" s="25">
        <v>7</v>
      </c>
      <c r="K71" s="15"/>
      <c r="L71" s="15"/>
      <c r="M71" s="17">
        <f t="shared" si="24"/>
        <v>0</v>
      </c>
      <c r="N71" s="17"/>
      <c r="O71" s="98">
        <f t="shared" si="26"/>
        <v>0</v>
      </c>
      <c r="P71" s="17"/>
      <c r="Q71" s="17"/>
      <c r="S71" s="25">
        <v>7</v>
      </c>
      <c r="T71" s="15"/>
      <c r="U71" s="15"/>
      <c r="V71" s="17">
        <f t="shared" si="27"/>
        <v>0</v>
      </c>
      <c r="W71" s="17"/>
      <c r="X71" s="98">
        <f t="shared" si="28"/>
        <v>0</v>
      </c>
      <c r="Y71" s="17"/>
      <c r="Z71" s="17"/>
    </row>
    <row r="72" spans="1:26" ht="20.25" x14ac:dyDescent="0.3">
      <c r="A72" s="25">
        <v>8</v>
      </c>
      <c r="B72" s="15"/>
      <c r="C72" s="15"/>
      <c r="D72" s="17"/>
      <c r="E72" s="17"/>
      <c r="F72" s="98">
        <f t="shared" si="25"/>
        <v>0</v>
      </c>
      <c r="G72" s="17"/>
      <c r="H72" s="17"/>
      <c r="I72" s="24"/>
      <c r="J72" s="25">
        <v>8</v>
      </c>
      <c r="K72" s="15"/>
      <c r="L72" s="15"/>
      <c r="M72" s="17">
        <f t="shared" si="24"/>
        <v>0</v>
      </c>
      <c r="N72" s="17"/>
      <c r="O72" s="98">
        <f t="shared" si="26"/>
        <v>0</v>
      </c>
      <c r="P72" s="17"/>
      <c r="Q72" s="17"/>
      <c r="S72" s="25">
        <v>8</v>
      </c>
      <c r="T72" s="15"/>
      <c r="U72" s="15"/>
      <c r="V72" s="17">
        <f t="shared" si="27"/>
        <v>0</v>
      </c>
      <c r="W72" s="17"/>
      <c r="X72" s="98">
        <f t="shared" si="28"/>
        <v>0</v>
      </c>
      <c r="Y72" s="17"/>
      <c r="Z72" s="17"/>
    </row>
    <row r="73" spans="1:26" ht="20.25" x14ac:dyDescent="0.3">
      <c r="A73" s="25">
        <v>9</v>
      </c>
      <c r="B73" s="15"/>
      <c r="C73" s="15"/>
      <c r="D73" s="17"/>
      <c r="E73" s="17"/>
      <c r="F73" s="98">
        <f t="shared" si="25"/>
        <v>0</v>
      </c>
      <c r="G73" s="17"/>
      <c r="H73" s="17"/>
      <c r="I73" s="24"/>
      <c r="J73" s="25">
        <v>9</v>
      </c>
      <c r="K73" s="15"/>
      <c r="L73" s="15"/>
      <c r="M73" s="17">
        <f t="shared" si="24"/>
        <v>0</v>
      </c>
      <c r="N73" s="17"/>
      <c r="O73" s="98">
        <f t="shared" si="26"/>
        <v>0</v>
      </c>
      <c r="P73" s="17"/>
      <c r="Q73" s="17"/>
      <c r="S73" s="25">
        <v>9</v>
      </c>
      <c r="T73" s="15"/>
      <c r="U73" s="15"/>
      <c r="V73" s="17">
        <f t="shared" si="27"/>
        <v>0</v>
      </c>
      <c r="W73" s="17"/>
      <c r="X73" s="98">
        <f t="shared" si="28"/>
        <v>0</v>
      </c>
      <c r="Y73" s="17"/>
      <c r="Z73" s="17"/>
    </row>
    <row r="74" spans="1:26" ht="20.25" x14ac:dyDescent="0.3">
      <c r="A74" s="25">
        <v>10</v>
      </c>
      <c r="B74" s="15"/>
      <c r="C74" s="15"/>
      <c r="D74" s="17"/>
      <c r="E74" s="17"/>
      <c r="F74" s="98">
        <f t="shared" si="25"/>
        <v>0</v>
      </c>
      <c r="G74" s="17"/>
      <c r="H74" s="17"/>
      <c r="I74" s="24"/>
      <c r="J74" s="25">
        <v>10</v>
      </c>
      <c r="K74" s="15"/>
      <c r="L74" s="15"/>
      <c r="M74" s="17">
        <f t="shared" si="24"/>
        <v>0</v>
      </c>
      <c r="N74" s="17"/>
      <c r="O74" s="98">
        <f t="shared" si="26"/>
        <v>0</v>
      </c>
      <c r="P74" s="17"/>
      <c r="Q74" s="17"/>
      <c r="S74" s="25">
        <v>10</v>
      </c>
      <c r="T74" s="15"/>
      <c r="U74" s="15"/>
      <c r="V74" s="17">
        <f t="shared" si="27"/>
        <v>0</v>
      </c>
      <c r="W74" s="17"/>
      <c r="X74" s="98">
        <f t="shared" si="28"/>
        <v>0</v>
      </c>
      <c r="Y74" s="17"/>
      <c r="Z74" s="17"/>
    </row>
    <row r="75" spans="1:26" ht="20.25" x14ac:dyDescent="0.3">
      <c r="A75" s="25">
        <v>11</v>
      </c>
      <c r="B75" s="15"/>
      <c r="C75" s="15"/>
      <c r="D75" s="17"/>
      <c r="E75" s="17"/>
      <c r="F75" s="98">
        <f t="shared" si="25"/>
        <v>0</v>
      </c>
      <c r="G75" s="17"/>
      <c r="H75" s="17"/>
      <c r="I75" s="24"/>
      <c r="J75" s="25">
        <v>11</v>
      </c>
      <c r="K75" s="15"/>
      <c r="L75" s="15"/>
      <c r="M75" s="17">
        <f t="shared" si="24"/>
        <v>0</v>
      </c>
      <c r="N75" s="17"/>
      <c r="O75" s="98">
        <f t="shared" si="26"/>
        <v>0</v>
      </c>
      <c r="P75" s="17"/>
      <c r="Q75" s="17"/>
      <c r="S75" s="25">
        <v>11</v>
      </c>
      <c r="T75" s="15"/>
      <c r="U75" s="15"/>
      <c r="V75" s="17">
        <f t="shared" si="27"/>
        <v>0</v>
      </c>
      <c r="W75" s="17"/>
      <c r="X75" s="98">
        <f t="shared" si="28"/>
        <v>0</v>
      </c>
      <c r="Y75" s="17"/>
      <c r="Z75" s="17"/>
    </row>
    <row r="76" spans="1:26" ht="20.25" x14ac:dyDescent="0.3">
      <c r="A76" s="25">
        <v>12</v>
      </c>
      <c r="B76" s="15"/>
      <c r="C76" s="15"/>
      <c r="D76" s="17"/>
      <c r="E76" s="17"/>
      <c r="F76" s="98">
        <f t="shared" si="25"/>
        <v>0</v>
      </c>
      <c r="G76" s="17"/>
      <c r="H76" s="17"/>
      <c r="I76" s="24"/>
      <c r="J76" s="25">
        <v>12</v>
      </c>
      <c r="K76" s="15"/>
      <c r="L76" s="15"/>
      <c r="M76" s="17">
        <f t="shared" si="24"/>
        <v>0</v>
      </c>
      <c r="N76" s="17"/>
      <c r="O76" s="98">
        <f t="shared" si="26"/>
        <v>0</v>
      </c>
      <c r="P76" s="17"/>
      <c r="Q76" s="17"/>
      <c r="S76" s="25">
        <v>12</v>
      </c>
      <c r="T76" s="15"/>
      <c r="U76" s="15"/>
      <c r="V76" s="17">
        <f t="shared" si="27"/>
        <v>0</v>
      </c>
      <c r="W76" s="17"/>
      <c r="X76" s="98">
        <f t="shared" si="28"/>
        <v>0</v>
      </c>
      <c r="Y76" s="17"/>
      <c r="Z76" s="17"/>
    </row>
    <row r="77" spans="1:26" ht="20.25" x14ac:dyDescent="0.3">
      <c r="A77" s="25">
        <v>13</v>
      </c>
      <c r="B77" s="15"/>
      <c r="C77" s="15"/>
      <c r="D77" s="17"/>
      <c r="E77" s="17"/>
      <c r="F77" s="98">
        <f t="shared" si="25"/>
        <v>0</v>
      </c>
      <c r="G77" s="17"/>
      <c r="H77" s="17"/>
      <c r="I77" s="24"/>
      <c r="J77" s="25">
        <v>13</v>
      </c>
      <c r="K77" s="15"/>
      <c r="L77" s="15"/>
      <c r="M77" s="17">
        <f t="shared" si="24"/>
        <v>0</v>
      </c>
      <c r="N77" s="17"/>
      <c r="O77" s="98">
        <f t="shared" si="26"/>
        <v>0</v>
      </c>
      <c r="P77" s="17"/>
      <c r="Q77" s="17"/>
      <c r="S77" s="25">
        <v>13</v>
      </c>
      <c r="T77" s="15"/>
      <c r="U77" s="15"/>
      <c r="V77" s="17">
        <f t="shared" si="27"/>
        <v>0</v>
      </c>
      <c r="W77" s="17"/>
      <c r="X77" s="98">
        <f t="shared" si="28"/>
        <v>0</v>
      </c>
      <c r="Y77" s="17"/>
      <c r="Z77" s="17"/>
    </row>
    <row r="78" spans="1:26" ht="20.25" x14ac:dyDescent="0.3">
      <c r="A78" s="25">
        <v>14</v>
      </c>
      <c r="B78" s="15"/>
      <c r="C78" s="15"/>
      <c r="D78" s="17"/>
      <c r="E78" s="17"/>
      <c r="F78" s="98">
        <f t="shared" si="25"/>
        <v>0</v>
      </c>
      <c r="G78" s="17"/>
      <c r="H78" s="17"/>
      <c r="I78" s="24"/>
      <c r="J78" s="25">
        <v>14</v>
      </c>
      <c r="K78" s="15"/>
      <c r="L78" s="15"/>
      <c r="M78" s="17">
        <f t="shared" si="24"/>
        <v>0</v>
      </c>
      <c r="N78" s="17"/>
      <c r="O78" s="98">
        <f t="shared" si="26"/>
        <v>0</v>
      </c>
      <c r="P78" s="17"/>
      <c r="Q78" s="17"/>
      <c r="S78" s="25">
        <v>14</v>
      </c>
      <c r="T78" s="15"/>
      <c r="U78" s="15"/>
      <c r="V78" s="17">
        <f t="shared" si="27"/>
        <v>0</v>
      </c>
      <c r="W78" s="17"/>
      <c r="X78" s="98">
        <f t="shared" si="28"/>
        <v>0</v>
      </c>
      <c r="Y78" s="17"/>
      <c r="Z78" s="17"/>
    </row>
    <row r="79" spans="1:26" ht="20.25" x14ac:dyDescent="0.3">
      <c r="A79" s="25">
        <v>15</v>
      </c>
      <c r="B79" s="15"/>
      <c r="C79" s="15"/>
      <c r="D79" s="17"/>
      <c r="E79" s="17"/>
      <c r="F79" s="98">
        <f t="shared" si="25"/>
        <v>0</v>
      </c>
      <c r="G79" s="17"/>
      <c r="H79" s="17"/>
      <c r="J79" s="25">
        <v>15</v>
      </c>
      <c r="K79" s="15"/>
      <c r="L79" s="15"/>
      <c r="M79" s="17">
        <f t="shared" si="24"/>
        <v>0</v>
      </c>
      <c r="N79" s="17"/>
      <c r="O79" s="98">
        <f t="shared" si="26"/>
        <v>0</v>
      </c>
      <c r="P79" s="17"/>
      <c r="Q79" s="17"/>
      <c r="S79" s="25">
        <v>15</v>
      </c>
      <c r="T79" s="15"/>
      <c r="U79" s="15"/>
      <c r="V79" s="17">
        <f t="shared" si="27"/>
        <v>0</v>
      </c>
      <c r="W79" s="17"/>
      <c r="X79" s="98">
        <f t="shared" si="28"/>
        <v>0</v>
      </c>
      <c r="Y79" s="17"/>
      <c r="Z79" s="17"/>
    </row>
    <row r="80" spans="1:26" ht="20.25" x14ac:dyDescent="0.3">
      <c r="A80" s="25">
        <v>16</v>
      </c>
      <c r="B80" s="15"/>
      <c r="C80" s="15"/>
      <c r="D80" s="17"/>
      <c r="E80" s="17"/>
      <c r="F80" s="98">
        <f t="shared" si="25"/>
        <v>0</v>
      </c>
      <c r="G80" s="17"/>
      <c r="H80" s="17"/>
      <c r="J80" s="25">
        <v>16</v>
      </c>
      <c r="K80" s="15"/>
      <c r="L80" s="15"/>
      <c r="M80" s="17">
        <f t="shared" si="24"/>
        <v>0</v>
      </c>
      <c r="N80" s="17"/>
      <c r="O80" s="98">
        <f t="shared" si="26"/>
        <v>0</v>
      </c>
      <c r="P80" s="17"/>
      <c r="Q80" s="17"/>
      <c r="S80" s="25">
        <v>16</v>
      </c>
      <c r="T80" s="15"/>
      <c r="U80" s="15"/>
      <c r="V80" s="17">
        <f t="shared" si="27"/>
        <v>0</v>
      </c>
      <c r="W80" s="17"/>
      <c r="X80" s="98">
        <f t="shared" si="28"/>
        <v>0</v>
      </c>
      <c r="Y80" s="17"/>
      <c r="Z80" s="17"/>
    </row>
    <row r="81" spans="1:26" ht="20.25" x14ac:dyDescent="0.3">
      <c r="A81" s="25">
        <v>17</v>
      </c>
      <c r="B81" s="15"/>
      <c r="C81" s="15"/>
      <c r="D81" s="17"/>
      <c r="E81" s="17"/>
      <c r="F81" s="98">
        <f t="shared" si="25"/>
        <v>0</v>
      </c>
      <c r="G81" s="17"/>
      <c r="H81" s="17"/>
      <c r="J81" s="25">
        <v>17</v>
      </c>
      <c r="K81" s="15"/>
      <c r="L81" s="15"/>
      <c r="M81" s="17">
        <f t="shared" si="24"/>
        <v>0</v>
      </c>
      <c r="N81" s="17"/>
      <c r="O81" s="98">
        <f t="shared" si="26"/>
        <v>0</v>
      </c>
      <c r="P81" s="17"/>
      <c r="Q81" s="17"/>
      <c r="S81" s="25">
        <v>17</v>
      </c>
      <c r="T81" s="15"/>
      <c r="U81" s="15"/>
      <c r="V81" s="17">
        <f t="shared" si="27"/>
        <v>0</v>
      </c>
      <c r="W81" s="17"/>
      <c r="X81" s="98">
        <f t="shared" si="28"/>
        <v>0</v>
      </c>
      <c r="Y81" s="17"/>
      <c r="Z81" s="17"/>
    </row>
    <row r="82" spans="1:26" ht="20.25" x14ac:dyDescent="0.3">
      <c r="A82" s="25">
        <v>18</v>
      </c>
      <c r="B82" s="15"/>
      <c r="C82" s="15"/>
      <c r="D82" s="17"/>
      <c r="E82" s="17"/>
      <c r="F82" s="98">
        <f t="shared" si="25"/>
        <v>0</v>
      </c>
      <c r="G82" s="17"/>
      <c r="H82" s="17"/>
      <c r="J82" s="25">
        <v>18</v>
      </c>
      <c r="K82" s="15"/>
      <c r="L82" s="15"/>
      <c r="M82" s="17">
        <f t="shared" si="24"/>
        <v>0</v>
      </c>
      <c r="N82" s="17"/>
      <c r="O82" s="98">
        <f t="shared" si="26"/>
        <v>0</v>
      </c>
      <c r="P82" s="17"/>
      <c r="Q82" s="17"/>
      <c r="S82" s="25">
        <v>18</v>
      </c>
      <c r="T82" s="15"/>
      <c r="U82" s="15"/>
      <c r="V82" s="17">
        <f t="shared" si="27"/>
        <v>0</v>
      </c>
      <c r="W82" s="17"/>
      <c r="X82" s="98">
        <f t="shared" si="28"/>
        <v>0</v>
      </c>
      <c r="Y82" s="17"/>
      <c r="Z82" s="17"/>
    </row>
    <row r="83" spans="1:26" ht="20.25" x14ac:dyDescent="0.3">
      <c r="A83" s="25">
        <v>19</v>
      </c>
      <c r="B83" s="15"/>
      <c r="C83" s="15"/>
      <c r="D83" s="17"/>
      <c r="E83" s="17"/>
      <c r="F83" s="98">
        <f t="shared" si="25"/>
        <v>0</v>
      </c>
      <c r="G83" s="17"/>
      <c r="H83" s="17"/>
      <c r="J83" s="25">
        <v>19</v>
      </c>
      <c r="K83" s="15"/>
      <c r="L83" s="15"/>
      <c r="M83" s="17">
        <f t="shared" si="24"/>
        <v>0</v>
      </c>
      <c r="N83" s="17"/>
      <c r="O83" s="98">
        <f t="shared" si="26"/>
        <v>0</v>
      </c>
      <c r="P83" s="17"/>
      <c r="Q83" s="17"/>
      <c r="S83" s="25">
        <v>19</v>
      </c>
      <c r="T83" s="15"/>
      <c r="U83" s="15"/>
      <c r="V83" s="17">
        <f t="shared" si="27"/>
        <v>0</v>
      </c>
      <c r="W83" s="17"/>
      <c r="X83" s="98">
        <f t="shared" si="28"/>
        <v>0</v>
      </c>
      <c r="Y83" s="17"/>
      <c r="Z83" s="17"/>
    </row>
    <row r="84" spans="1:26" ht="20.25" x14ac:dyDescent="0.3">
      <c r="A84" s="25">
        <v>20</v>
      </c>
      <c r="B84" s="15"/>
      <c r="C84" s="15"/>
      <c r="D84" s="17"/>
      <c r="E84" s="17"/>
      <c r="F84" s="98">
        <f t="shared" si="25"/>
        <v>0</v>
      </c>
      <c r="G84" s="17"/>
      <c r="H84" s="17"/>
      <c r="J84" s="25">
        <v>20</v>
      </c>
      <c r="K84" s="15"/>
      <c r="L84" s="15"/>
      <c r="M84" s="17">
        <f t="shared" si="24"/>
        <v>0</v>
      </c>
      <c r="N84" s="17"/>
      <c r="O84" s="98">
        <f t="shared" si="26"/>
        <v>0</v>
      </c>
      <c r="P84" s="17"/>
      <c r="Q84" s="17"/>
      <c r="S84" s="25">
        <v>20</v>
      </c>
      <c r="T84" s="15"/>
      <c r="U84" s="15"/>
      <c r="V84" s="17">
        <f t="shared" si="27"/>
        <v>0</v>
      </c>
      <c r="W84" s="17"/>
      <c r="X84" s="98">
        <f t="shared" si="28"/>
        <v>0</v>
      </c>
      <c r="Y84" s="17"/>
      <c r="Z84" s="17"/>
    </row>
  </sheetData>
  <phoneticPr fontId="17" type="noConversion"/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MEET</vt:lpstr>
      <vt:lpstr>Openers</vt:lpstr>
      <vt:lpstr>MEET!Print_Area</vt:lpstr>
      <vt:lpstr>Openers!Print_Area</vt:lpstr>
    </vt:vector>
  </TitlesOfParts>
  <Company>Orthopaedic Associates of Portland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Brown</dc:creator>
  <cp:lastModifiedBy>Windows User</cp:lastModifiedBy>
  <cp:lastPrinted>2015-05-16T19:33:36Z</cp:lastPrinted>
  <dcterms:created xsi:type="dcterms:W3CDTF">2009-08-19T01:37:13Z</dcterms:created>
  <dcterms:modified xsi:type="dcterms:W3CDTF">2015-06-09T03:04:42Z</dcterms:modified>
</cp:coreProperties>
</file>