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1"/>
  </bookViews>
  <sheets>
    <sheet name="All Bench Only" sheetId="1" r:id="rId1"/>
    <sheet name="Saturday Powerlifting" sheetId="2" r:id="rId2"/>
    <sheet name="Sunday Powerlifting" sheetId="3" r:id="rId3"/>
  </sheets>
  <definedNames/>
  <calcPr fullCalcOnLoad="1"/>
</workbook>
</file>

<file path=xl/sharedStrings.xml><?xml version="1.0" encoding="utf-8"?>
<sst xmlns="http://schemas.openxmlformats.org/spreadsheetml/2006/main" count="366" uniqueCount="164">
  <si>
    <t>LIFTER</t>
  </si>
  <si>
    <t>AGE</t>
  </si>
  <si>
    <t>DIVISION</t>
  </si>
  <si>
    <t>FLIGHT</t>
  </si>
  <si>
    <t>LOT</t>
  </si>
  <si>
    <t>SQUAT 1</t>
  </si>
  <si>
    <t>MISS</t>
  </si>
  <si>
    <t>LIFT SCORE</t>
  </si>
  <si>
    <t>SQUAT 2</t>
  </si>
  <si>
    <t>SQUAT 3</t>
  </si>
  <si>
    <t>BEST SQUAT</t>
  </si>
  <si>
    <t>BENCH 1</t>
  </si>
  <si>
    <t>BENCH 2</t>
  </si>
  <si>
    <t>BENCH 3</t>
  </si>
  <si>
    <t>BEST BENCH</t>
  </si>
  <si>
    <t>SUB-TOTAL</t>
  </si>
  <si>
    <t>DEAD 1</t>
  </si>
  <si>
    <t>DEAD 2</t>
  </si>
  <si>
    <t>DEAD 3</t>
  </si>
  <si>
    <t>BEST DEAD</t>
  </si>
  <si>
    <t>PLACING</t>
  </si>
  <si>
    <t>TOTAL BY Co-EFF</t>
  </si>
  <si>
    <t>NOTES</t>
  </si>
  <si>
    <t>MAM</t>
  </si>
  <si>
    <t>TOTAL IN KILOS</t>
  </si>
  <si>
    <t>TOTAL IN POUNDS</t>
  </si>
  <si>
    <t>BODY WT. IN KILOS</t>
  </si>
  <si>
    <t>WEIGHT CLASS IN LBS</t>
  </si>
  <si>
    <t>Glossbrenner Co-EFF</t>
  </si>
  <si>
    <t>Rachael Mayer</t>
  </si>
  <si>
    <t>Kim Czerwiec</t>
  </si>
  <si>
    <t>Tywnia Brewton</t>
  </si>
  <si>
    <t xml:space="preserve">Susan McCallion </t>
  </si>
  <si>
    <t>Kim Carter</t>
  </si>
  <si>
    <t>Sidney Thoms</t>
  </si>
  <si>
    <t>Lisa Miller</t>
  </si>
  <si>
    <t>Dale Szymanski</t>
  </si>
  <si>
    <t>Charlie Morse</t>
  </si>
  <si>
    <t>Edward Taber</t>
  </si>
  <si>
    <t>Mark Fadke</t>
  </si>
  <si>
    <t>Dave Murphy</t>
  </si>
  <si>
    <t>Joe Smolinski</t>
  </si>
  <si>
    <t>Jim Hussey</t>
  </si>
  <si>
    <t>Richard Gidcumb</t>
  </si>
  <si>
    <t>Floyd Kucharski</t>
  </si>
  <si>
    <t>Jeff Rebera</t>
  </si>
  <si>
    <t>Ronnie Paras</t>
  </si>
  <si>
    <t>Jesse Soule</t>
  </si>
  <si>
    <t>Evan Arntzen</t>
  </si>
  <si>
    <t>JJ Thomas</t>
  </si>
  <si>
    <t>Joe Atef</t>
  </si>
  <si>
    <t>Anthony Acome</t>
  </si>
  <si>
    <t>Joe Jordan</t>
  </si>
  <si>
    <t>Brian Yourist</t>
  </si>
  <si>
    <t>Robert Bierschbach</t>
  </si>
  <si>
    <t>Tory Judd</t>
  </si>
  <si>
    <t>Shane Judd</t>
  </si>
  <si>
    <t>Sean Donegan</t>
  </si>
  <si>
    <t>Otis Brown</t>
  </si>
  <si>
    <t>John Land</t>
  </si>
  <si>
    <t>Danny Diemert</t>
  </si>
  <si>
    <t>Oleksandr Martymyuk</t>
  </si>
  <si>
    <t>Mark Lessmann</t>
  </si>
  <si>
    <t>Jon Jursich</t>
  </si>
  <si>
    <t>Jordan Dunn</t>
  </si>
  <si>
    <t>Kevin Arman</t>
  </si>
  <si>
    <t>Clayton Kinsey</t>
  </si>
  <si>
    <t>Daniel Tinajero</t>
  </si>
  <si>
    <t>Zach Zenzen</t>
  </si>
  <si>
    <t>Jeffrey Sagor</t>
  </si>
  <si>
    <t>Anthony Galczak</t>
  </si>
  <si>
    <t>Matt Arman</t>
  </si>
  <si>
    <t>Darrell Garvey Jr</t>
  </si>
  <si>
    <t>Dyke Naughton</t>
  </si>
  <si>
    <t>Phillip Wylie</t>
  </si>
  <si>
    <t>Robert Johnson</t>
  </si>
  <si>
    <t>Mike Robinson</t>
  </si>
  <si>
    <t>Vincent Scelfo</t>
  </si>
  <si>
    <t>Michael Larsen</t>
  </si>
  <si>
    <t>Steve Lumpe</t>
  </si>
  <si>
    <t>Manuel Rivera</t>
  </si>
  <si>
    <t>Robert Fabiano</t>
  </si>
  <si>
    <t>Bruce (Gary) McCord</t>
  </si>
  <si>
    <t>Tim Lane</t>
  </si>
  <si>
    <t>Greg Sagor</t>
  </si>
  <si>
    <t>Rudy Ruettiger</t>
  </si>
  <si>
    <t>Gordon Wolfe</t>
  </si>
  <si>
    <t>Dick Zenzen</t>
  </si>
  <si>
    <t>Mike Wider</t>
  </si>
  <si>
    <t>Alan Busch</t>
  </si>
  <si>
    <t>Rich Flores</t>
  </si>
  <si>
    <t>Skip Sandberg</t>
  </si>
  <si>
    <t>Ron Zeller</t>
  </si>
  <si>
    <t>90+</t>
  </si>
  <si>
    <t>Open</t>
  </si>
  <si>
    <t>Tim Hensley</t>
  </si>
  <si>
    <t>Jamie Caporosso</t>
  </si>
  <si>
    <t>Bobchenko Vitaliy</t>
  </si>
  <si>
    <t>Tommy Harrison Jr</t>
  </si>
  <si>
    <t>Jason Kollauf</t>
  </si>
  <si>
    <t>Brian Klaus</t>
  </si>
  <si>
    <t>Karnaukhov Sergiy</t>
  </si>
  <si>
    <t>Travis Borstad</t>
  </si>
  <si>
    <t>Andrew Stomberg</t>
  </si>
  <si>
    <t>Robert Vick</t>
  </si>
  <si>
    <t>140+</t>
  </si>
  <si>
    <t>Teenage 13-15</t>
  </si>
  <si>
    <t>Submaster</t>
  </si>
  <si>
    <t>Master 40-44</t>
  </si>
  <si>
    <t>Master 50-54</t>
  </si>
  <si>
    <t>Master 50-55</t>
  </si>
  <si>
    <t>Master 60-64</t>
  </si>
  <si>
    <t>Master 65-69</t>
  </si>
  <si>
    <t xml:space="preserve">Men Submaster </t>
  </si>
  <si>
    <t>Men Junior Powerlifting</t>
  </si>
  <si>
    <t>Men Teenage 13-15</t>
  </si>
  <si>
    <t>Men Master 40-44 Powerlifting</t>
  </si>
  <si>
    <t>Men Master 45-49 Powerlifting</t>
  </si>
  <si>
    <t>Men Master 50-54 Powerlifting</t>
  </si>
  <si>
    <t>Men Master 55-59 Powerlifting</t>
  </si>
  <si>
    <t>Men Master 65-69 Powerlifting</t>
  </si>
  <si>
    <t>Men Master 70-74 Powerlifting</t>
  </si>
  <si>
    <t>Men Open Powerlifting</t>
  </si>
  <si>
    <t>Sunday Flight 1</t>
  </si>
  <si>
    <t>Misty Anderson</t>
  </si>
  <si>
    <t>Women Teenage 16-17</t>
  </si>
  <si>
    <t>Women Teenage 18-19</t>
  </si>
  <si>
    <t>Women Master 40-44</t>
  </si>
  <si>
    <t>Women Master 55-59</t>
  </si>
  <si>
    <t>Women Junior 20-23</t>
  </si>
  <si>
    <t>Shelly Pier</t>
  </si>
  <si>
    <t>Women Open</t>
  </si>
  <si>
    <t>Brooke Fineis-Curry</t>
  </si>
  <si>
    <t>Kathy Saunders</t>
  </si>
  <si>
    <t>Men Teenage 18-19</t>
  </si>
  <si>
    <t>Men Teenage 16-17</t>
  </si>
  <si>
    <t>Beth LaPierre</t>
  </si>
  <si>
    <t>Martin Hardy</t>
  </si>
  <si>
    <t xml:space="preserve">Eric Lilliebridge </t>
  </si>
  <si>
    <t>Men Junior</t>
  </si>
  <si>
    <t>Mykola Oliynyk</t>
  </si>
  <si>
    <t>Joe Mireles</t>
  </si>
  <si>
    <t>C/O</t>
  </si>
  <si>
    <t>Pass</t>
  </si>
  <si>
    <t>pass</t>
  </si>
  <si>
    <t>Michael Sawyer</t>
  </si>
  <si>
    <t>Larry Readman</t>
  </si>
  <si>
    <t>Clint Ewald</t>
  </si>
  <si>
    <t xml:space="preserve"> </t>
  </si>
  <si>
    <t>OUT</t>
  </si>
  <si>
    <t>Women Masters 50-54</t>
  </si>
  <si>
    <t>Best Lifter</t>
  </si>
  <si>
    <t xml:space="preserve">Dave Murphy </t>
  </si>
  <si>
    <t xml:space="preserve">Open </t>
  </si>
  <si>
    <t>WEIGHT CLASS IN KILOS</t>
  </si>
  <si>
    <t xml:space="preserve">Best Lifter </t>
  </si>
  <si>
    <t>BODY WEIGHT IN KILOS</t>
  </si>
  <si>
    <t>PULLED OUT</t>
  </si>
  <si>
    <t xml:space="preserve">Saturday Powerlifting </t>
  </si>
  <si>
    <t>4th attempt bench</t>
  </si>
  <si>
    <t>Miss</t>
  </si>
  <si>
    <t>4th attempt squat</t>
  </si>
  <si>
    <t>4th attempt dead</t>
  </si>
  <si>
    <t>Saturday Bench Press Only Comptetiors - July 22, 2006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</si>
</sst>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[$-409]dddd\,\ mmmm\ dd\,\ yyyy"/>
    <numFmt numFmtId="168" formatCode="[$-409]h:mm:ss\ AM/PM"/>
    <numFmt numFmtId="169" formatCode="0.00000"/>
    <numFmt numFmtId="170" formatCode="0.0000000"/>
    <numFmt numFmtId="171" formatCode="0.000000"/>
    <numFmt numFmtId="172" formatCode="0.000000000000000000000000000000"/>
  </numFmts>
  <fonts count="16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u val="single"/>
      <sz val="9"/>
      <name val="Verdana"/>
      <family val="2"/>
    </font>
    <font>
      <b/>
      <sz val="10"/>
      <name val="@Arial Unicode MS"/>
      <family val="2"/>
    </font>
    <font>
      <sz val="9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textRotation="69"/>
      <protection locked="0"/>
    </xf>
    <xf numFmtId="2" fontId="1" fillId="2" borderId="1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2" borderId="2" xfId="0" applyFont="1" applyFill="1" applyBorder="1" applyAlignment="1" applyProtection="1">
      <alignment horizontal="center" vertical="center" textRotation="69" wrapText="1"/>
      <protection locked="0"/>
    </xf>
    <xf numFmtId="0" fontId="1" fillId="2" borderId="3" xfId="0" applyFont="1" applyFill="1" applyBorder="1" applyAlignment="1" applyProtection="1">
      <alignment horizontal="center" vertical="center" textRotation="75"/>
      <protection locked="0"/>
    </xf>
    <xf numFmtId="0" fontId="1" fillId="2" borderId="1" xfId="0" applyFont="1" applyFill="1" applyBorder="1" applyAlignment="1" applyProtection="1">
      <alignment horizontal="center" vertical="center" textRotation="75"/>
      <protection locked="0"/>
    </xf>
    <xf numFmtId="0" fontId="1" fillId="2" borderId="1" xfId="0" applyFont="1" applyFill="1" applyBorder="1" applyAlignment="1">
      <alignment horizontal="center" vertical="center" textRotation="75"/>
    </xf>
    <xf numFmtId="2" fontId="1" fillId="2" borderId="1" xfId="0" applyNumberFormat="1" applyFont="1" applyFill="1" applyBorder="1" applyAlignment="1" applyProtection="1">
      <alignment horizontal="center" vertical="center" textRotation="75"/>
      <protection locked="0"/>
    </xf>
    <xf numFmtId="0" fontId="1" fillId="2" borderId="4" xfId="0" applyFont="1" applyFill="1" applyBorder="1" applyAlignment="1">
      <alignment horizontal="center" vertical="center" textRotation="69" wrapText="1"/>
    </xf>
    <xf numFmtId="0" fontId="1" fillId="2" borderId="3" xfId="0" applyFont="1" applyFill="1" applyBorder="1" applyAlignment="1" applyProtection="1">
      <alignment horizontal="center" vertical="center" textRotation="69"/>
      <protection locked="0"/>
    </xf>
    <xf numFmtId="2" fontId="1" fillId="2" borderId="3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2" borderId="5" xfId="0" applyFont="1" applyFill="1" applyBorder="1" applyAlignment="1">
      <alignment horizontal="center" vertical="center" textRotation="69"/>
    </xf>
    <xf numFmtId="0" fontId="2" fillId="0" borderId="1" xfId="0" applyFont="1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textRotation="69" wrapText="1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 vertical="center" textRotation="69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2" fontId="1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1" fontId="2" fillId="0" borderId="1" xfId="0" applyNumberFormat="1" applyFont="1" applyBorder="1" applyAlignment="1" applyProtection="1">
      <alignment horizontal="left"/>
      <protection locked="0"/>
    </xf>
    <xf numFmtId="170" fontId="2" fillId="0" borderId="1" xfId="0" applyNumberFormat="1" applyFont="1" applyBorder="1" applyAlignment="1" applyProtection="1">
      <alignment/>
      <protection locked="0"/>
    </xf>
    <xf numFmtId="165" fontId="6" fillId="0" borderId="1" xfId="0" applyNumberFormat="1" applyFont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 textRotation="69" wrapText="1"/>
      <protection locked="0"/>
    </xf>
    <xf numFmtId="0" fontId="6" fillId="0" borderId="1" xfId="0" applyFont="1" applyFill="1" applyBorder="1" applyAlignment="1">
      <alignment horizontal="left"/>
    </xf>
    <xf numFmtId="171" fontId="2" fillId="0" borderId="0" xfId="0" applyNumberFormat="1" applyFont="1" applyAlignment="1" applyProtection="1">
      <alignment/>
      <protection locked="0"/>
    </xf>
    <xf numFmtId="171" fontId="2" fillId="0" borderId="1" xfId="0" applyNumberFormat="1" applyFont="1" applyBorder="1" applyAlignment="1" applyProtection="1">
      <alignment/>
      <protection locked="0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8" fillId="2" borderId="1" xfId="0" applyFont="1" applyFill="1" applyBorder="1" applyAlignment="1" applyProtection="1">
      <alignment vertical="center" textRotation="69"/>
      <protection locked="0"/>
    </xf>
    <xf numFmtId="0" fontId="9" fillId="0" borderId="1" xfId="0" applyFont="1" applyFill="1" applyBorder="1" applyAlignment="1">
      <alignment/>
    </xf>
    <xf numFmtId="0" fontId="9" fillId="0" borderId="1" xfId="0" applyNumberFormat="1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2" borderId="7" xfId="0" applyFont="1" applyFill="1" applyBorder="1" applyAlignment="1" applyProtection="1">
      <alignment horizontal="center" vertical="center" textRotation="69"/>
      <protection locked="0"/>
    </xf>
    <xf numFmtId="0" fontId="1" fillId="2" borderId="8" xfId="0" applyFont="1" applyFill="1" applyBorder="1" applyAlignment="1" applyProtection="1">
      <alignment horizontal="center" vertical="center" textRotation="69" wrapText="1"/>
      <protection locked="0"/>
    </xf>
    <xf numFmtId="0" fontId="1" fillId="2" borderId="9" xfId="0" applyFont="1" applyFill="1" applyBorder="1" applyAlignment="1" applyProtection="1">
      <alignment horizontal="center" vertical="center" textRotation="75"/>
      <protection locked="0"/>
    </xf>
    <xf numFmtId="0" fontId="1" fillId="2" borderId="7" xfId="0" applyFont="1" applyFill="1" applyBorder="1" applyAlignment="1" applyProtection="1">
      <alignment horizontal="center" vertical="center" textRotation="75"/>
      <protection locked="0"/>
    </xf>
    <xf numFmtId="0" fontId="1" fillId="2" borderId="7" xfId="0" applyFont="1" applyFill="1" applyBorder="1" applyAlignment="1">
      <alignment horizontal="center" vertical="center" textRotation="75"/>
    </xf>
    <xf numFmtId="2" fontId="1" fillId="2" borderId="7" xfId="0" applyNumberFormat="1" applyFont="1" applyFill="1" applyBorder="1" applyAlignment="1" applyProtection="1">
      <alignment horizontal="center" vertical="center" textRotation="75"/>
      <protection locked="0"/>
    </xf>
    <xf numFmtId="0" fontId="1" fillId="2" borderId="10" xfId="0" applyFont="1" applyFill="1" applyBorder="1" applyAlignment="1">
      <alignment horizontal="center" vertical="center" textRotation="69" wrapText="1"/>
    </xf>
    <xf numFmtId="2" fontId="1" fillId="2" borderId="9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2" borderId="11" xfId="0" applyFont="1" applyFill="1" applyBorder="1" applyAlignment="1">
      <alignment horizontal="center" vertical="center" textRotation="69"/>
    </xf>
    <xf numFmtId="0" fontId="1" fillId="2" borderId="11" xfId="0" applyFont="1" applyFill="1" applyBorder="1" applyAlignment="1">
      <alignment horizontal="center" vertical="center" textRotation="69" wrapText="1"/>
    </xf>
    <xf numFmtId="0" fontId="1" fillId="2" borderId="12" xfId="0" applyFont="1" applyFill="1" applyBorder="1" applyAlignment="1">
      <alignment horizontal="center" vertical="center" textRotation="69" wrapText="1"/>
    </xf>
    <xf numFmtId="0" fontId="1" fillId="2" borderId="7" xfId="0" applyFont="1" applyFill="1" applyBorder="1" applyAlignment="1">
      <alignment horizontal="center" vertical="center" textRotation="69" wrapText="1"/>
    </xf>
    <xf numFmtId="0" fontId="10" fillId="0" borderId="1" xfId="0" applyFont="1" applyBorder="1" applyAlignment="1" applyProtection="1">
      <alignment horizontal="center"/>
      <protection locked="0"/>
    </xf>
    <xf numFmtId="2" fontId="10" fillId="0" borderId="3" xfId="0" applyNumberFormat="1" applyFont="1" applyBorder="1" applyAlignment="1" applyProtection="1">
      <alignment/>
      <protection locked="0"/>
    </xf>
    <xf numFmtId="2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 applyProtection="1">
      <alignment/>
      <protection locked="0"/>
    </xf>
    <xf numFmtId="2" fontId="11" fillId="2" borderId="4" xfId="0" applyNumberFormat="1" applyFont="1" applyFill="1" applyBorder="1" applyAlignment="1">
      <alignment horizontal="center"/>
    </xf>
    <xf numFmtId="2" fontId="10" fillId="0" borderId="5" xfId="0" applyNumberFormat="1" applyFont="1" applyBorder="1" applyAlignment="1">
      <alignment/>
    </xf>
    <xf numFmtId="164" fontId="10" fillId="0" borderId="6" xfId="0" applyNumberFormat="1" applyFont="1" applyBorder="1" applyAlignment="1">
      <alignment/>
    </xf>
    <xf numFmtId="0" fontId="9" fillId="0" borderId="1" xfId="0" applyFont="1" applyBorder="1" applyAlignment="1">
      <alignment/>
    </xf>
    <xf numFmtId="2" fontId="11" fillId="2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/>
      <protection locked="0"/>
    </xf>
    <xf numFmtId="2" fontId="10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0" fontId="0" fillId="0" borderId="1" xfId="0" applyFont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 applyProtection="1">
      <alignment/>
      <protection locked="0"/>
    </xf>
    <xf numFmtId="165" fontId="0" fillId="0" borderId="1" xfId="0" applyNumberFormat="1" applyFont="1" applyFill="1" applyBorder="1" applyAlignment="1" applyProtection="1">
      <alignment horizontal="left"/>
      <protection locked="0"/>
    </xf>
    <xf numFmtId="165" fontId="0" fillId="0" borderId="1" xfId="0" applyNumberFormat="1" applyFont="1" applyBorder="1" applyAlignment="1" applyProtection="1">
      <alignment horizontal="left" vertical="justify"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171" fontId="2" fillId="0" borderId="0" xfId="0" applyNumberFormat="1" applyFont="1" applyAlignment="1" applyProtection="1">
      <alignment horizontal="left"/>
      <protection locked="0"/>
    </xf>
    <xf numFmtId="166" fontId="2" fillId="0" borderId="0" xfId="0" applyNumberFormat="1" applyFont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vertical="center" textRotation="69"/>
      <protection locked="0"/>
    </xf>
    <xf numFmtId="171" fontId="1" fillId="2" borderId="1" xfId="0" applyNumberFormat="1" applyFont="1" applyFill="1" applyBorder="1" applyAlignment="1" applyProtection="1">
      <alignment horizontal="left" vertical="center" textRotation="69"/>
      <protection locked="0"/>
    </xf>
    <xf numFmtId="166" fontId="1" fillId="2" borderId="1" xfId="0" applyNumberFormat="1" applyFont="1" applyFill="1" applyBorder="1" applyAlignment="1" applyProtection="1">
      <alignment horizontal="left" vertical="center" textRotation="69"/>
      <protection locked="0"/>
    </xf>
    <xf numFmtId="171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1" xfId="0" applyFont="1" applyBorder="1" applyAlignment="1" applyProtection="1">
      <alignment horizontal="right"/>
      <protection locked="0"/>
    </xf>
    <xf numFmtId="171" fontId="2" fillId="0" borderId="1" xfId="0" applyNumberFormat="1" applyFont="1" applyBorder="1" applyAlignment="1" applyProtection="1">
      <alignment horizontal="right"/>
      <protection locked="0"/>
    </xf>
    <xf numFmtId="2" fontId="2" fillId="0" borderId="1" xfId="0" applyNumberFormat="1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Fill="1" applyBorder="1" applyAlignment="1" applyProtection="1">
      <alignment horizontal="left"/>
      <protection locked="0"/>
    </xf>
    <xf numFmtId="171" fontId="1" fillId="2" borderId="7" xfId="0" applyNumberFormat="1" applyFont="1" applyFill="1" applyBorder="1" applyAlignment="1" applyProtection="1">
      <alignment horizontal="center" vertical="center" textRotation="69"/>
      <protection locked="0"/>
    </xf>
    <xf numFmtId="2" fontId="1" fillId="2" borderId="7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2" borderId="9" xfId="0" applyFont="1" applyFill="1" applyBorder="1" applyAlignment="1" applyProtection="1">
      <alignment horizontal="center" vertical="center" textRotation="69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left" vertical="center" textRotation="69" wrapText="1"/>
      <protection locked="0"/>
    </xf>
    <xf numFmtId="0" fontId="1" fillId="2" borderId="1" xfId="0" applyFont="1" applyFill="1" applyBorder="1" applyAlignment="1" applyProtection="1">
      <alignment horizontal="left" vertical="center" textRotation="75"/>
      <protection locked="0"/>
    </xf>
    <xf numFmtId="0" fontId="1" fillId="2" borderId="1" xfId="0" applyFont="1" applyFill="1" applyBorder="1" applyAlignment="1">
      <alignment horizontal="left" vertical="center" textRotation="75"/>
    </xf>
    <xf numFmtId="2" fontId="1" fillId="2" borderId="1" xfId="0" applyNumberFormat="1" applyFont="1" applyFill="1" applyBorder="1" applyAlignment="1" applyProtection="1">
      <alignment horizontal="left" vertical="center" textRotation="75"/>
      <protection locked="0"/>
    </xf>
    <xf numFmtId="0" fontId="1" fillId="2" borderId="1" xfId="0" applyFont="1" applyFill="1" applyBorder="1" applyAlignment="1">
      <alignment horizontal="left" vertical="center" textRotation="69" wrapText="1"/>
    </xf>
    <xf numFmtId="2" fontId="1" fillId="2" borderId="1" xfId="0" applyNumberFormat="1" applyFont="1" applyFill="1" applyBorder="1" applyAlignment="1" applyProtection="1">
      <alignment horizontal="left" vertical="center" textRotation="69" wrapText="1"/>
      <protection locked="0"/>
    </xf>
    <xf numFmtId="0" fontId="1" fillId="2" borderId="1" xfId="0" applyFont="1" applyFill="1" applyBorder="1" applyAlignment="1">
      <alignment horizontal="left" vertical="center" textRotation="69"/>
    </xf>
    <xf numFmtId="164" fontId="2" fillId="0" borderId="1" xfId="0" applyNumberFormat="1" applyFont="1" applyBorder="1" applyAlignment="1" applyProtection="1">
      <alignment horizontal="right"/>
      <protection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9" fillId="0" borderId="1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1" fontId="10" fillId="0" borderId="1" xfId="0" applyNumberFormat="1" applyFont="1" applyBorder="1" applyAlignment="1">
      <alignment horizontal="left"/>
    </xf>
    <xf numFmtId="166" fontId="10" fillId="0" borderId="1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3" borderId="1" xfId="0" applyFont="1" applyFill="1" applyBorder="1" applyAlignment="1">
      <alignment/>
    </xf>
    <xf numFmtId="171" fontId="10" fillId="0" borderId="1" xfId="0" applyNumberFormat="1" applyFont="1" applyBorder="1" applyAlignment="1">
      <alignment/>
    </xf>
    <xf numFmtId="169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 applyAlignment="1">
      <alignment horizontal="left"/>
    </xf>
    <xf numFmtId="2" fontId="11" fillId="2" borderId="1" xfId="0" applyNumberFormat="1" applyFont="1" applyFill="1" applyBorder="1" applyAlignment="1">
      <alignment horizontal="left"/>
    </xf>
    <xf numFmtId="2" fontId="10" fillId="0" borderId="1" xfId="0" applyNumberFormat="1" applyFont="1" applyBorder="1" applyAlignment="1" applyProtection="1">
      <alignment horizontal="left"/>
      <protection locked="0"/>
    </xf>
    <xf numFmtId="164" fontId="10" fillId="0" borderId="1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3" borderId="1" xfId="0" applyFont="1" applyFill="1" applyBorder="1" applyAlignment="1">
      <alignment horizontal="right"/>
    </xf>
    <xf numFmtId="171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" fillId="2" borderId="4" xfId="0" applyFont="1" applyFill="1" applyBorder="1" applyAlignment="1">
      <alignment horizontal="center" vertical="center" textRotation="75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" fontId="13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4" fillId="3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 vertical="center" textRotation="69" wrapText="1"/>
    </xf>
    <xf numFmtId="2" fontId="1" fillId="0" borderId="1" xfId="0" applyNumberFormat="1" applyFont="1" applyFill="1" applyBorder="1" applyAlignment="1">
      <alignment horizontal="left"/>
    </xf>
    <xf numFmtId="2" fontId="11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2" fontId="1" fillId="0" borderId="1" xfId="0" applyNumberFormat="1" applyFont="1" applyBorder="1" applyAlignment="1">
      <alignment horizontal="left"/>
    </xf>
    <xf numFmtId="2" fontId="15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2" fontId="1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2" fontId="15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left"/>
    </xf>
    <xf numFmtId="1" fontId="11" fillId="0" borderId="1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"/>
  <sheetViews>
    <sheetView workbookViewId="0" topLeftCell="A1">
      <pane xSplit="4" ySplit="12" topLeftCell="E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E31" sqref="E31"/>
    </sheetView>
  </sheetViews>
  <sheetFormatPr defaultColWidth="9.140625" defaultRowHeight="12.75"/>
  <cols>
    <col min="1" max="1" width="20.7109375" style="0" customWidth="1"/>
    <col min="2" max="2" width="7.28125" style="0" customWidth="1"/>
    <col min="3" max="3" width="21.421875" style="0" customWidth="1"/>
    <col min="4" max="4" width="6.8515625" style="0" customWidth="1"/>
    <col min="5" max="5" width="8.7109375" style="0" customWidth="1"/>
    <col min="6" max="15" width="0" style="0" hidden="1" customWidth="1"/>
    <col min="17" max="17" width="4.7109375" style="0" customWidth="1"/>
    <col min="20" max="20" width="4.28125" style="0" customWidth="1"/>
    <col min="23" max="23" width="4.57421875" style="0" customWidth="1"/>
    <col min="26" max="26" width="4.8515625" style="0" customWidth="1"/>
    <col min="28" max="28" width="9.421875" style="0" hidden="1" customWidth="1"/>
    <col min="29" max="38" width="0" style="0" hidden="1" customWidth="1"/>
    <col min="42" max="42" width="12.28125" style="0" customWidth="1"/>
    <col min="43" max="16384" width="9.140625" style="149" customWidth="1"/>
  </cols>
  <sheetData>
    <row r="1" spans="1:42" s="148" customFormat="1" ht="106.5">
      <c r="A1" s="1" t="s">
        <v>0</v>
      </c>
      <c r="B1" s="1" t="s">
        <v>1</v>
      </c>
      <c r="C1" s="44" t="s">
        <v>2</v>
      </c>
      <c r="D1" s="36" t="s">
        <v>26</v>
      </c>
      <c r="E1" s="3" t="s">
        <v>27</v>
      </c>
      <c r="F1" s="4" t="s">
        <v>5</v>
      </c>
      <c r="G1" s="5" t="s">
        <v>6</v>
      </c>
      <c r="H1" s="6" t="s">
        <v>7</v>
      </c>
      <c r="I1" s="7" t="s">
        <v>8</v>
      </c>
      <c r="J1" s="5" t="s">
        <v>6</v>
      </c>
      <c r="K1" s="6" t="s">
        <v>7</v>
      </c>
      <c r="L1" s="1" t="s">
        <v>9</v>
      </c>
      <c r="M1" s="5" t="s">
        <v>6</v>
      </c>
      <c r="N1" s="6" t="s">
        <v>7</v>
      </c>
      <c r="O1" s="8" t="s">
        <v>10</v>
      </c>
      <c r="P1" s="9" t="s">
        <v>11</v>
      </c>
      <c r="Q1" s="5" t="s">
        <v>6</v>
      </c>
      <c r="R1" s="6" t="s">
        <v>7</v>
      </c>
      <c r="S1" s="1" t="s">
        <v>12</v>
      </c>
      <c r="T1" s="5" t="s">
        <v>6</v>
      </c>
      <c r="U1" s="6" t="s">
        <v>7</v>
      </c>
      <c r="V1" s="1" t="s">
        <v>13</v>
      </c>
      <c r="W1" s="5" t="s">
        <v>6</v>
      </c>
      <c r="X1" s="6" t="s">
        <v>7</v>
      </c>
      <c r="Y1" s="147" t="s">
        <v>159</v>
      </c>
      <c r="Z1" s="147" t="s">
        <v>160</v>
      </c>
      <c r="AA1" s="8" t="s">
        <v>14</v>
      </c>
      <c r="AB1" s="10" t="s">
        <v>15</v>
      </c>
      <c r="AC1" s="1" t="s">
        <v>16</v>
      </c>
      <c r="AD1" s="5" t="s">
        <v>6</v>
      </c>
      <c r="AE1" s="6" t="s">
        <v>7</v>
      </c>
      <c r="AF1" s="1" t="s">
        <v>17</v>
      </c>
      <c r="AG1" s="5" t="s">
        <v>6</v>
      </c>
      <c r="AH1" s="6" t="s">
        <v>7</v>
      </c>
      <c r="AI1" s="1" t="s">
        <v>18</v>
      </c>
      <c r="AJ1" s="5" t="s">
        <v>6</v>
      </c>
      <c r="AK1" s="6" t="s">
        <v>7</v>
      </c>
      <c r="AL1" s="8" t="s">
        <v>19</v>
      </c>
      <c r="AM1" s="11" t="s">
        <v>24</v>
      </c>
      <c r="AN1" s="24" t="s">
        <v>25</v>
      </c>
      <c r="AO1" s="18" t="s">
        <v>20</v>
      </c>
      <c r="AP1" s="8" t="s">
        <v>22</v>
      </c>
    </row>
    <row r="2" spans="1:42" s="70" customFormat="1" ht="13.5" customHeight="1">
      <c r="A2" s="45" t="s">
        <v>37</v>
      </c>
      <c r="B2" s="61">
        <v>40</v>
      </c>
      <c r="C2" s="68" t="s">
        <v>108</v>
      </c>
      <c r="D2" s="46">
        <v>67.5</v>
      </c>
      <c r="E2" s="61">
        <v>66.2</v>
      </c>
      <c r="F2" s="64"/>
      <c r="G2" s="61"/>
      <c r="H2" s="63">
        <f aca="true" t="shared" si="0" ref="H2:H15">IF(G2&gt;0,0,F2)</f>
        <v>0</v>
      </c>
      <c r="I2" s="64"/>
      <c r="J2" s="61"/>
      <c r="K2" s="63">
        <f aca="true" t="shared" si="1" ref="K2:K15">IF(J2&gt;0,0,I2)</f>
        <v>0</v>
      </c>
      <c r="L2" s="64"/>
      <c r="M2" s="61"/>
      <c r="N2" s="63">
        <f aca="true" t="shared" si="2" ref="N2:N15">IF(M2&gt;0,0,L2)</f>
        <v>0</v>
      </c>
      <c r="O2" s="69">
        <f aca="true" t="shared" si="3" ref="O2:O15">IF(COUNT(G2,J2)&gt;2,"out",MAX(H2,K2,N2))</f>
        <v>0</v>
      </c>
      <c r="P2" s="64">
        <v>125</v>
      </c>
      <c r="Q2" s="61">
        <v>0</v>
      </c>
      <c r="R2" s="63">
        <f aca="true" t="shared" si="4" ref="R2:R15">IF(Q2&gt;0,0,P2)</f>
        <v>125</v>
      </c>
      <c r="S2" s="64">
        <v>140</v>
      </c>
      <c r="T2" s="61">
        <v>0</v>
      </c>
      <c r="U2" s="63">
        <f aca="true" t="shared" si="5" ref="U2:U24">IF(T2&gt;0,0,S2)</f>
        <v>140</v>
      </c>
      <c r="V2" s="64">
        <v>147.5</v>
      </c>
      <c r="W2" s="61">
        <v>1</v>
      </c>
      <c r="X2" s="63">
        <f aca="true" t="shared" si="6" ref="X2:X24">IF(W2&gt;0,0,V2)</f>
        <v>0</v>
      </c>
      <c r="Y2" s="63"/>
      <c r="Z2" s="151"/>
      <c r="AA2" s="65">
        <f aca="true" t="shared" si="7" ref="AA2:AA15">MAX(R2,U2,X2)</f>
        <v>140</v>
      </c>
      <c r="AB2" s="62">
        <f aca="true" t="shared" si="8" ref="AB2:AB15">O2+AA2</f>
        <v>140</v>
      </c>
      <c r="AC2" s="64"/>
      <c r="AD2" s="61"/>
      <c r="AE2" s="63">
        <f aca="true" t="shared" si="9" ref="AE2:AE15">IF(AD2&gt;0,0,AC2)</f>
        <v>0</v>
      </c>
      <c r="AF2" s="64"/>
      <c r="AG2" s="61"/>
      <c r="AH2" s="63">
        <f aca="true" t="shared" si="10" ref="AH2:AH15">IF(AG2&gt;0,0,AF2)</f>
        <v>0</v>
      </c>
      <c r="AI2" s="64"/>
      <c r="AJ2" s="61"/>
      <c r="AK2" s="63">
        <f aca="true" t="shared" si="11" ref="AK2:AK15">IF(AJ2&gt;0,0,AI2)</f>
        <v>0</v>
      </c>
      <c r="AL2" s="65">
        <f aca="true" t="shared" si="12" ref="AL2:AL15">MAX(AE2,AH2,AK2)</f>
        <v>0</v>
      </c>
      <c r="AM2" s="66">
        <f aca="true" t="shared" si="13" ref="AM2:AM15">(AL2+AA2+O2)</f>
        <v>140</v>
      </c>
      <c r="AN2" s="67">
        <f aca="true" t="shared" si="14" ref="AN2:AN24">(AM2*2.2046)</f>
        <v>308.644</v>
      </c>
      <c r="AO2" s="139">
        <v>1</v>
      </c>
      <c r="AP2" s="145"/>
    </row>
    <row r="3" spans="1:42" s="70" customFormat="1" ht="13.5" customHeight="1">
      <c r="A3" s="45" t="s">
        <v>38</v>
      </c>
      <c r="B3" s="61">
        <v>40</v>
      </c>
      <c r="C3" s="68" t="s">
        <v>108</v>
      </c>
      <c r="D3" s="46">
        <v>90</v>
      </c>
      <c r="E3" s="61">
        <v>89</v>
      </c>
      <c r="F3" s="64"/>
      <c r="G3" s="61"/>
      <c r="H3" s="63">
        <f t="shared" si="0"/>
        <v>0</v>
      </c>
      <c r="I3" s="64"/>
      <c r="J3" s="61"/>
      <c r="K3" s="63">
        <f t="shared" si="1"/>
        <v>0</v>
      </c>
      <c r="L3" s="64"/>
      <c r="M3" s="61"/>
      <c r="N3" s="63">
        <f t="shared" si="2"/>
        <v>0</v>
      </c>
      <c r="O3" s="69">
        <f t="shared" si="3"/>
        <v>0</v>
      </c>
      <c r="P3" s="64">
        <v>190</v>
      </c>
      <c r="Q3" s="61">
        <v>0</v>
      </c>
      <c r="R3" s="63">
        <f t="shared" si="4"/>
        <v>190</v>
      </c>
      <c r="S3" s="64">
        <v>196</v>
      </c>
      <c r="T3" s="61">
        <v>0</v>
      </c>
      <c r="U3" s="63">
        <f t="shared" si="5"/>
        <v>196</v>
      </c>
      <c r="V3" s="64">
        <v>205</v>
      </c>
      <c r="W3" s="61">
        <v>0</v>
      </c>
      <c r="X3" s="63">
        <f t="shared" si="6"/>
        <v>205</v>
      </c>
      <c r="Y3" s="150">
        <v>210</v>
      </c>
      <c r="Z3" s="151">
        <v>0</v>
      </c>
      <c r="AA3" s="65">
        <f t="shared" si="7"/>
        <v>205</v>
      </c>
      <c r="AB3" s="62">
        <f t="shared" si="8"/>
        <v>205</v>
      </c>
      <c r="AC3" s="64"/>
      <c r="AD3" s="61"/>
      <c r="AE3" s="63">
        <f t="shared" si="9"/>
        <v>0</v>
      </c>
      <c r="AF3" s="64"/>
      <c r="AG3" s="61"/>
      <c r="AH3" s="63">
        <f t="shared" si="10"/>
        <v>0</v>
      </c>
      <c r="AI3" s="64"/>
      <c r="AJ3" s="61"/>
      <c r="AK3" s="63">
        <f t="shared" si="11"/>
        <v>0</v>
      </c>
      <c r="AL3" s="65">
        <f t="shared" si="12"/>
        <v>0</v>
      </c>
      <c r="AM3" s="66">
        <f t="shared" si="13"/>
        <v>205</v>
      </c>
      <c r="AN3" s="67">
        <f t="shared" si="14"/>
        <v>451.94300000000004</v>
      </c>
      <c r="AO3" s="139">
        <v>1</v>
      </c>
      <c r="AP3" s="145"/>
    </row>
    <row r="4" spans="1:42" s="70" customFormat="1" ht="13.5" customHeight="1">
      <c r="A4" s="45" t="s">
        <v>39</v>
      </c>
      <c r="B4" s="61">
        <v>50</v>
      </c>
      <c r="C4" s="68" t="s">
        <v>109</v>
      </c>
      <c r="D4" s="46">
        <v>90</v>
      </c>
      <c r="E4" s="71">
        <v>85.7</v>
      </c>
      <c r="F4" s="64"/>
      <c r="G4" s="61"/>
      <c r="H4" s="63">
        <f t="shared" si="0"/>
        <v>0</v>
      </c>
      <c r="I4" s="64"/>
      <c r="J4" s="61"/>
      <c r="K4" s="63">
        <f t="shared" si="1"/>
        <v>0</v>
      </c>
      <c r="L4" s="64"/>
      <c r="M4" s="61"/>
      <c r="N4" s="63">
        <f t="shared" si="2"/>
        <v>0</v>
      </c>
      <c r="O4" s="69">
        <f t="shared" si="3"/>
        <v>0</v>
      </c>
      <c r="P4" s="64">
        <v>130</v>
      </c>
      <c r="Q4" s="61">
        <v>0</v>
      </c>
      <c r="R4" s="63">
        <f t="shared" si="4"/>
        <v>130</v>
      </c>
      <c r="S4" s="64">
        <v>142.5</v>
      </c>
      <c r="T4" s="61">
        <v>0</v>
      </c>
      <c r="U4" s="63">
        <f t="shared" si="5"/>
        <v>142.5</v>
      </c>
      <c r="V4" s="64">
        <v>150</v>
      </c>
      <c r="W4" s="61">
        <v>1</v>
      </c>
      <c r="X4" s="63">
        <f t="shared" si="6"/>
        <v>0</v>
      </c>
      <c r="Y4" s="63"/>
      <c r="Z4" s="151"/>
      <c r="AA4" s="65">
        <f t="shared" si="7"/>
        <v>142.5</v>
      </c>
      <c r="AB4" s="62">
        <f t="shared" si="8"/>
        <v>142.5</v>
      </c>
      <c r="AC4" s="64"/>
      <c r="AD4" s="61"/>
      <c r="AE4" s="63">
        <f t="shared" si="9"/>
        <v>0</v>
      </c>
      <c r="AF4" s="64"/>
      <c r="AG4" s="61"/>
      <c r="AH4" s="63">
        <f t="shared" si="10"/>
        <v>0</v>
      </c>
      <c r="AI4" s="64"/>
      <c r="AJ4" s="61"/>
      <c r="AK4" s="63">
        <f t="shared" si="11"/>
        <v>0</v>
      </c>
      <c r="AL4" s="65">
        <f t="shared" si="12"/>
        <v>0</v>
      </c>
      <c r="AM4" s="66">
        <f t="shared" si="13"/>
        <v>142.5</v>
      </c>
      <c r="AN4" s="67">
        <f t="shared" si="14"/>
        <v>314.1555</v>
      </c>
      <c r="AO4" s="139">
        <v>1</v>
      </c>
      <c r="AP4" s="145"/>
    </row>
    <row r="5" spans="1:42" s="70" customFormat="1" ht="13.5" customHeight="1">
      <c r="A5" s="45" t="s">
        <v>41</v>
      </c>
      <c r="B5" s="61">
        <v>51</v>
      </c>
      <c r="C5" s="68" t="s">
        <v>110</v>
      </c>
      <c r="D5" s="46">
        <v>110</v>
      </c>
      <c r="E5" s="61">
        <v>109</v>
      </c>
      <c r="F5" s="64"/>
      <c r="G5" s="61"/>
      <c r="H5" s="63">
        <f>IF(G5&gt;0,0,F5)</f>
        <v>0</v>
      </c>
      <c r="I5" s="64"/>
      <c r="J5" s="61"/>
      <c r="K5" s="63">
        <f>IF(J5&gt;0,0,I5)</f>
        <v>0</v>
      </c>
      <c r="L5" s="64"/>
      <c r="M5" s="61"/>
      <c r="N5" s="63">
        <f>IF(M5&gt;0,0,L5)</f>
        <v>0</v>
      </c>
      <c r="O5" s="69">
        <f>IF(COUNT(G5,J5)&gt;2,"out",MAX(H5,K5,N5))</f>
        <v>0</v>
      </c>
      <c r="P5" s="64">
        <v>242.5</v>
      </c>
      <c r="Q5" s="61">
        <v>1</v>
      </c>
      <c r="R5" s="63">
        <f t="shared" si="4"/>
        <v>0</v>
      </c>
      <c r="S5" s="64">
        <v>250</v>
      </c>
      <c r="T5" s="61">
        <v>0</v>
      </c>
      <c r="U5" s="63">
        <f t="shared" si="5"/>
        <v>250</v>
      </c>
      <c r="V5" s="64">
        <v>260</v>
      </c>
      <c r="W5" s="61">
        <v>1</v>
      </c>
      <c r="X5" s="63">
        <f>IF(W5&gt;0,0,V5)</f>
        <v>0</v>
      </c>
      <c r="Y5" s="63"/>
      <c r="Z5" s="151"/>
      <c r="AA5" s="65">
        <f>MAX(R5,U5,X5)</f>
        <v>250</v>
      </c>
      <c r="AB5" s="62">
        <f>O5+AA5</f>
        <v>250</v>
      </c>
      <c r="AC5" s="64"/>
      <c r="AD5" s="61"/>
      <c r="AE5" s="63">
        <f>IF(AD5&gt;0,0,AC5)</f>
        <v>0</v>
      </c>
      <c r="AF5" s="64"/>
      <c r="AG5" s="61"/>
      <c r="AH5" s="63">
        <f>IF(AG5&gt;0,0,AF5)</f>
        <v>0</v>
      </c>
      <c r="AI5" s="64"/>
      <c r="AJ5" s="61"/>
      <c r="AK5" s="63">
        <f>IF(AJ5&gt;0,0,AI5)</f>
        <v>0</v>
      </c>
      <c r="AL5" s="65">
        <f>MAX(AE5,AH5,AK5)</f>
        <v>0</v>
      </c>
      <c r="AM5" s="66">
        <f>(AL5+AA5+O5)</f>
        <v>250</v>
      </c>
      <c r="AN5" s="67">
        <f>(AM5*2.2046)</f>
        <v>551.15</v>
      </c>
      <c r="AO5" s="139">
        <v>1</v>
      </c>
      <c r="AP5" s="145" t="s">
        <v>151</v>
      </c>
    </row>
    <row r="6" spans="1:42" s="70" customFormat="1" ht="13.5" customHeight="1">
      <c r="A6" s="45" t="s">
        <v>40</v>
      </c>
      <c r="B6" s="61">
        <v>51</v>
      </c>
      <c r="C6" s="68" t="s">
        <v>110</v>
      </c>
      <c r="D6" s="46">
        <v>110</v>
      </c>
      <c r="E6" s="61">
        <v>106.2</v>
      </c>
      <c r="F6" s="64"/>
      <c r="G6" s="61"/>
      <c r="H6" s="63">
        <f t="shared" si="0"/>
        <v>0</v>
      </c>
      <c r="I6" s="64"/>
      <c r="J6" s="61"/>
      <c r="K6" s="63">
        <f t="shared" si="1"/>
        <v>0</v>
      </c>
      <c r="L6" s="64"/>
      <c r="M6" s="61"/>
      <c r="N6" s="63">
        <f t="shared" si="2"/>
        <v>0</v>
      </c>
      <c r="O6" s="69">
        <f t="shared" si="3"/>
        <v>0</v>
      </c>
      <c r="P6" s="64">
        <v>205</v>
      </c>
      <c r="Q6" s="61">
        <v>0</v>
      </c>
      <c r="R6" s="63">
        <f t="shared" si="4"/>
        <v>205</v>
      </c>
      <c r="S6" s="64">
        <v>220</v>
      </c>
      <c r="T6" s="61">
        <v>1</v>
      </c>
      <c r="U6" s="63">
        <f t="shared" si="5"/>
        <v>0</v>
      </c>
      <c r="V6" s="64">
        <v>220</v>
      </c>
      <c r="W6" s="61">
        <v>1</v>
      </c>
      <c r="X6" s="63">
        <f t="shared" si="6"/>
        <v>0</v>
      </c>
      <c r="Y6" s="63"/>
      <c r="Z6" s="151"/>
      <c r="AA6" s="65">
        <f t="shared" si="7"/>
        <v>205</v>
      </c>
      <c r="AB6" s="62">
        <f t="shared" si="8"/>
        <v>205</v>
      </c>
      <c r="AC6" s="64"/>
      <c r="AD6" s="61"/>
      <c r="AE6" s="63">
        <f t="shared" si="9"/>
        <v>0</v>
      </c>
      <c r="AF6" s="64"/>
      <c r="AG6" s="61"/>
      <c r="AH6" s="63">
        <f t="shared" si="10"/>
        <v>0</v>
      </c>
      <c r="AI6" s="64"/>
      <c r="AJ6" s="61"/>
      <c r="AK6" s="63">
        <f t="shared" si="11"/>
        <v>0</v>
      </c>
      <c r="AL6" s="65">
        <f t="shared" si="12"/>
        <v>0</v>
      </c>
      <c r="AM6" s="66">
        <f t="shared" si="13"/>
        <v>205</v>
      </c>
      <c r="AN6" s="67">
        <f t="shared" si="14"/>
        <v>451.94300000000004</v>
      </c>
      <c r="AO6" s="139">
        <v>2</v>
      </c>
      <c r="AP6" s="145"/>
    </row>
    <row r="7" spans="1:42" s="70" customFormat="1" ht="13.5" customHeight="1">
      <c r="A7" s="45" t="s">
        <v>42</v>
      </c>
      <c r="B7" s="61">
        <v>62</v>
      </c>
      <c r="C7" s="68" t="s">
        <v>111</v>
      </c>
      <c r="D7" s="46">
        <v>90</v>
      </c>
      <c r="E7" s="61">
        <v>89.9</v>
      </c>
      <c r="F7" s="64"/>
      <c r="G7" s="61"/>
      <c r="H7" s="63">
        <f t="shared" si="0"/>
        <v>0</v>
      </c>
      <c r="I7" s="64"/>
      <c r="J7" s="61"/>
      <c r="K7" s="63">
        <f t="shared" si="1"/>
        <v>0</v>
      </c>
      <c r="L7" s="64"/>
      <c r="M7" s="61"/>
      <c r="N7" s="63">
        <f t="shared" si="2"/>
        <v>0</v>
      </c>
      <c r="O7" s="69">
        <f t="shared" si="3"/>
        <v>0</v>
      </c>
      <c r="P7" s="64">
        <v>165</v>
      </c>
      <c r="Q7" s="61">
        <v>0</v>
      </c>
      <c r="R7" s="63">
        <f t="shared" si="4"/>
        <v>165</v>
      </c>
      <c r="S7" s="64">
        <v>175</v>
      </c>
      <c r="T7" s="61">
        <v>1</v>
      </c>
      <c r="U7" s="63">
        <f t="shared" si="5"/>
        <v>0</v>
      </c>
      <c r="V7" s="64">
        <v>175</v>
      </c>
      <c r="W7" s="61">
        <v>1</v>
      </c>
      <c r="X7" s="63">
        <f t="shared" si="6"/>
        <v>0</v>
      </c>
      <c r="Y7" s="63"/>
      <c r="Z7" s="151"/>
      <c r="AA7" s="65">
        <f t="shared" si="7"/>
        <v>165</v>
      </c>
      <c r="AB7" s="62">
        <f t="shared" si="8"/>
        <v>165</v>
      </c>
      <c r="AC7" s="64"/>
      <c r="AD7" s="61"/>
      <c r="AE7" s="63">
        <f t="shared" si="9"/>
        <v>0</v>
      </c>
      <c r="AF7" s="64"/>
      <c r="AG7" s="61"/>
      <c r="AH7" s="63">
        <f t="shared" si="10"/>
        <v>0</v>
      </c>
      <c r="AI7" s="64"/>
      <c r="AJ7" s="61"/>
      <c r="AK7" s="63">
        <f t="shared" si="11"/>
        <v>0</v>
      </c>
      <c r="AL7" s="65">
        <f t="shared" si="12"/>
        <v>0</v>
      </c>
      <c r="AM7" s="66">
        <f t="shared" si="13"/>
        <v>165</v>
      </c>
      <c r="AN7" s="67">
        <f t="shared" si="14"/>
        <v>363.759</v>
      </c>
      <c r="AO7" s="139">
        <v>1</v>
      </c>
      <c r="AP7" s="145" t="s">
        <v>151</v>
      </c>
    </row>
    <row r="8" spans="1:42" s="70" customFormat="1" ht="13.5" customHeight="1">
      <c r="A8" s="45" t="s">
        <v>43</v>
      </c>
      <c r="B8" s="61">
        <v>69</v>
      </c>
      <c r="C8" s="68" t="s">
        <v>112</v>
      </c>
      <c r="D8" s="46">
        <v>67.5</v>
      </c>
      <c r="E8" s="61">
        <v>65.4</v>
      </c>
      <c r="F8" s="64"/>
      <c r="G8" s="61"/>
      <c r="H8" s="63">
        <f t="shared" si="0"/>
        <v>0</v>
      </c>
      <c r="I8" s="64"/>
      <c r="J8" s="61"/>
      <c r="K8" s="63">
        <f t="shared" si="1"/>
        <v>0</v>
      </c>
      <c r="L8" s="64"/>
      <c r="M8" s="61"/>
      <c r="N8" s="63">
        <f t="shared" si="2"/>
        <v>0</v>
      </c>
      <c r="O8" s="69">
        <f t="shared" si="3"/>
        <v>0</v>
      </c>
      <c r="P8" s="64">
        <v>97.5</v>
      </c>
      <c r="Q8" s="61"/>
      <c r="R8" s="63">
        <f t="shared" si="4"/>
        <v>97.5</v>
      </c>
      <c r="S8" s="64"/>
      <c r="T8" s="61"/>
      <c r="U8" s="63">
        <f t="shared" si="5"/>
        <v>0</v>
      </c>
      <c r="V8" s="64"/>
      <c r="W8" s="61"/>
      <c r="X8" s="63">
        <f t="shared" si="6"/>
        <v>0</v>
      </c>
      <c r="Y8" s="63"/>
      <c r="Z8" s="151"/>
      <c r="AA8" s="65">
        <f t="shared" si="7"/>
        <v>97.5</v>
      </c>
      <c r="AB8" s="62">
        <f t="shared" si="8"/>
        <v>97.5</v>
      </c>
      <c r="AC8" s="64"/>
      <c r="AD8" s="61"/>
      <c r="AE8" s="63">
        <f t="shared" si="9"/>
        <v>0</v>
      </c>
      <c r="AF8" s="64"/>
      <c r="AG8" s="61"/>
      <c r="AH8" s="63">
        <f t="shared" si="10"/>
        <v>0</v>
      </c>
      <c r="AI8" s="64"/>
      <c r="AJ8" s="61"/>
      <c r="AK8" s="63">
        <f t="shared" si="11"/>
        <v>0</v>
      </c>
      <c r="AL8" s="65">
        <f t="shared" si="12"/>
        <v>0</v>
      </c>
      <c r="AM8" s="66">
        <f t="shared" si="13"/>
        <v>97.5</v>
      </c>
      <c r="AN8" s="67">
        <f t="shared" si="14"/>
        <v>214.94850000000002</v>
      </c>
      <c r="AO8" s="139">
        <v>1</v>
      </c>
      <c r="AP8" s="145"/>
    </row>
    <row r="9" spans="1:42" s="70" customFormat="1" ht="13.5" customHeight="1">
      <c r="A9" s="45" t="s">
        <v>44</v>
      </c>
      <c r="B9" s="61">
        <v>66</v>
      </c>
      <c r="C9" s="68" t="s">
        <v>112</v>
      </c>
      <c r="D9" s="46">
        <v>100</v>
      </c>
      <c r="E9" s="61">
        <v>97.7</v>
      </c>
      <c r="F9" s="64"/>
      <c r="G9" s="61"/>
      <c r="H9" s="63">
        <f t="shared" si="0"/>
        <v>0</v>
      </c>
      <c r="I9" s="64"/>
      <c r="J9" s="61"/>
      <c r="K9" s="63">
        <f t="shared" si="1"/>
        <v>0</v>
      </c>
      <c r="L9" s="64"/>
      <c r="M9" s="61"/>
      <c r="N9" s="63">
        <f t="shared" si="2"/>
        <v>0</v>
      </c>
      <c r="O9" s="69">
        <f t="shared" si="3"/>
        <v>0</v>
      </c>
      <c r="P9" s="64">
        <v>102.5</v>
      </c>
      <c r="Q9" s="61">
        <v>0</v>
      </c>
      <c r="R9" s="63">
        <f t="shared" si="4"/>
        <v>102.5</v>
      </c>
      <c r="S9" s="64">
        <v>120</v>
      </c>
      <c r="T9" s="61">
        <v>0</v>
      </c>
      <c r="U9" s="63">
        <f t="shared" si="5"/>
        <v>120</v>
      </c>
      <c r="V9" s="64">
        <v>127.5</v>
      </c>
      <c r="W9" s="61">
        <v>0</v>
      </c>
      <c r="X9" s="63">
        <f t="shared" si="6"/>
        <v>127.5</v>
      </c>
      <c r="Y9" s="63">
        <v>140</v>
      </c>
      <c r="Z9" s="151">
        <v>1</v>
      </c>
      <c r="AA9" s="65">
        <f t="shared" si="7"/>
        <v>127.5</v>
      </c>
      <c r="AB9" s="62">
        <f t="shared" si="8"/>
        <v>127.5</v>
      </c>
      <c r="AC9" s="64"/>
      <c r="AD9" s="61"/>
      <c r="AE9" s="63">
        <f t="shared" si="9"/>
        <v>0</v>
      </c>
      <c r="AF9" s="64"/>
      <c r="AG9" s="61"/>
      <c r="AH9" s="63">
        <f t="shared" si="10"/>
        <v>0</v>
      </c>
      <c r="AI9" s="64"/>
      <c r="AJ9" s="61"/>
      <c r="AK9" s="63">
        <f t="shared" si="11"/>
        <v>0</v>
      </c>
      <c r="AL9" s="65">
        <f t="shared" si="12"/>
        <v>0</v>
      </c>
      <c r="AM9" s="66">
        <f t="shared" si="13"/>
        <v>127.5</v>
      </c>
      <c r="AN9" s="67">
        <f t="shared" si="14"/>
        <v>281.0865</v>
      </c>
      <c r="AO9" s="139">
        <v>1</v>
      </c>
      <c r="AP9" s="145"/>
    </row>
    <row r="10" spans="1:42" s="70" customFormat="1" ht="13.5" customHeight="1">
      <c r="A10" s="47" t="s">
        <v>61</v>
      </c>
      <c r="B10" s="61">
        <v>21</v>
      </c>
      <c r="C10" s="68" t="s">
        <v>139</v>
      </c>
      <c r="D10" s="48">
        <v>75</v>
      </c>
      <c r="E10" s="61">
        <v>73.6</v>
      </c>
      <c r="F10" s="64"/>
      <c r="G10" s="61"/>
      <c r="H10" s="63">
        <f t="shared" si="0"/>
        <v>0</v>
      </c>
      <c r="I10" s="64"/>
      <c r="J10" s="61"/>
      <c r="K10" s="63">
        <f t="shared" si="1"/>
        <v>0</v>
      </c>
      <c r="L10" s="64"/>
      <c r="M10" s="61"/>
      <c r="N10" s="63">
        <f t="shared" si="2"/>
        <v>0</v>
      </c>
      <c r="O10" s="69">
        <f t="shared" si="3"/>
        <v>0</v>
      </c>
      <c r="P10" s="64">
        <v>180</v>
      </c>
      <c r="Q10" s="61">
        <v>0</v>
      </c>
      <c r="R10" s="63">
        <f t="shared" si="4"/>
        <v>180</v>
      </c>
      <c r="S10" s="64">
        <v>190</v>
      </c>
      <c r="T10" s="61">
        <v>1</v>
      </c>
      <c r="U10" s="63">
        <f t="shared" si="5"/>
        <v>0</v>
      </c>
      <c r="V10" s="64">
        <v>190</v>
      </c>
      <c r="W10" s="61">
        <v>1</v>
      </c>
      <c r="X10" s="63">
        <f t="shared" si="6"/>
        <v>0</v>
      </c>
      <c r="Y10" s="63"/>
      <c r="Z10" s="151"/>
      <c r="AA10" s="65">
        <f t="shared" si="7"/>
        <v>180</v>
      </c>
      <c r="AB10" s="62">
        <f t="shared" si="8"/>
        <v>180</v>
      </c>
      <c r="AC10" s="64"/>
      <c r="AD10" s="61"/>
      <c r="AE10" s="63">
        <f t="shared" si="9"/>
        <v>0</v>
      </c>
      <c r="AF10" s="64"/>
      <c r="AG10" s="61"/>
      <c r="AH10" s="63">
        <f t="shared" si="10"/>
        <v>0</v>
      </c>
      <c r="AI10" s="64"/>
      <c r="AJ10" s="61"/>
      <c r="AK10" s="63">
        <f t="shared" si="11"/>
        <v>0</v>
      </c>
      <c r="AL10" s="65">
        <f t="shared" si="12"/>
        <v>0</v>
      </c>
      <c r="AM10" s="66">
        <f t="shared" si="13"/>
        <v>180</v>
      </c>
      <c r="AN10" s="67">
        <f t="shared" si="14"/>
        <v>396.82800000000003</v>
      </c>
      <c r="AO10" s="139">
        <v>1</v>
      </c>
      <c r="AP10" s="145"/>
    </row>
    <row r="11" spans="1:52" s="142" customFormat="1" ht="13.5" customHeight="1">
      <c r="A11" s="45" t="s">
        <v>64</v>
      </c>
      <c r="B11" s="61">
        <v>15</v>
      </c>
      <c r="C11" s="68" t="s">
        <v>106</v>
      </c>
      <c r="D11" s="72">
        <v>60</v>
      </c>
      <c r="E11" s="61">
        <v>59.7</v>
      </c>
      <c r="F11" s="64"/>
      <c r="G11" s="61"/>
      <c r="H11" s="63">
        <f>IF(G11&gt;0,0,F11)</f>
        <v>0</v>
      </c>
      <c r="I11" s="64"/>
      <c r="J11" s="61"/>
      <c r="K11" s="63">
        <f>IF(J11&gt;0,0,I11)</f>
        <v>0</v>
      </c>
      <c r="L11" s="64"/>
      <c r="M11" s="61"/>
      <c r="N11" s="63">
        <f>IF(M11&gt;0,0,L11)</f>
        <v>0</v>
      </c>
      <c r="O11" s="69">
        <f>IF(COUNT(G11,J11)&gt;2,"out",MAX(H11,K11,N11))</f>
        <v>0</v>
      </c>
      <c r="P11" s="64">
        <v>110</v>
      </c>
      <c r="Q11" s="61"/>
      <c r="R11" s="63">
        <f t="shared" si="4"/>
        <v>110</v>
      </c>
      <c r="S11" s="64"/>
      <c r="T11" s="61"/>
      <c r="U11" s="63">
        <f t="shared" si="5"/>
        <v>0</v>
      </c>
      <c r="V11" s="64"/>
      <c r="W11" s="61"/>
      <c r="X11" s="63">
        <f>IF(W11&gt;0,0,V11)</f>
        <v>0</v>
      </c>
      <c r="Y11" s="63"/>
      <c r="Z11" s="151"/>
      <c r="AA11" s="65">
        <f>MAX(R11,U11,X11)</f>
        <v>110</v>
      </c>
      <c r="AB11" s="62">
        <f>O11+AA11</f>
        <v>110</v>
      </c>
      <c r="AC11" s="64"/>
      <c r="AD11" s="61"/>
      <c r="AE11" s="63">
        <f>IF(AD11&gt;0,0,AC11)</f>
        <v>0</v>
      </c>
      <c r="AF11" s="64"/>
      <c r="AG11" s="61"/>
      <c r="AH11" s="63">
        <f>IF(AG11&gt;0,0,AF11)</f>
        <v>0</v>
      </c>
      <c r="AI11" s="64"/>
      <c r="AJ11" s="61"/>
      <c r="AK11" s="63">
        <f>IF(AJ11&gt;0,0,AI11)</f>
        <v>0</v>
      </c>
      <c r="AL11" s="65">
        <f>MAX(AE11,AH11,AK11)</f>
        <v>0</v>
      </c>
      <c r="AM11" s="66">
        <f>(AL11+AA11+O11)</f>
        <v>110</v>
      </c>
      <c r="AN11" s="67">
        <f>(AM11*2.2046)</f>
        <v>242.506</v>
      </c>
      <c r="AO11" s="139"/>
      <c r="AP11" s="145" t="s">
        <v>142</v>
      </c>
      <c r="AQ11" s="70"/>
      <c r="AR11" s="70"/>
      <c r="AS11" s="70"/>
      <c r="AT11" s="70"/>
      <c r="AU11" s="70"/>
      <c r="AV11" s="70"/>
      <c r="AW11" s="70"/>
      <c r="AX11" s="70"/>
      <c r="AY11" s="70"/>
      <c r="AZ11" s="70"/>
    </row>
    <row r="12" spans="1:52" s="142" customFormat="1" ht="13.5" customHeight="1">
      <c r="A12" s="45" t="s">
        <v>33</v>
      </c>
      <c r="B12" s="61">
        <v>30</v>
      </c>
      <c r="C12" s="73" t="s">
        <v>131</v>
      </c>
      <c r="D12" s="46">
        <v>67.5</v>
      </c>
      <c r="E12" s="61">
        <v>65</v>
      </c>
      <c r="F12" s="64"/>
      <c r="G12" s="61"/>
      <c r="H12" s="63">
        <f t="shared" si="0"/>
        <v>0</v>
      </c>
      <c r="I12" s="64"/>
      <c r="J12" s="61"/>
      <c r="K12" s="63">
        <f t="shared" si="1"/>
        <v>0</v>
      </c>
      <c r="L12" s="64"/>
      <c r="M12" s="61"/>
      <c r="N12" s="63">
        <f t="shared" si="2"/>
        <v>0</v>
      </c>
      <c r="O12" s="69">
        <f t="shared" si="3"/>
        <v>0</v>
      </c>
      <c r="P12" s="64">
        <v>85</v>
      </c>
      <c r="Q12" s="61">
        <v>0</v>
      </c>
      <c r="R12" s="63">
        <f t="shared" si="4"/>
        <v>85</v>
      </c>
      <c r="S12" s="64">
        <v>95</v>
      </c>
      <c r="T12" s="61">
        <v>0</v>
      </c>
      <c r="U12" s="63">
        <f t="shared" si="5"/>
        <v>95</v>
      </c>
      <c r="V12" s="64">
        <v>102.5</v>
      </c>
      <c r="W12" s="61">
        <v>0</v>
      </c>
      <c r="X12" s="63">
        <f t="shared" si="6"/>
        <v>102.5</v>
      </c>
      <c r="Y12" s="63">
        <v>105</v>
      </c>
      <c r="Z12" s="151">
        <v>1</v>
      </c>
      <c r="AA12" s="65">
        <f t="shared" si="7"/>
        <v>102.5</v>
      </c>
      <c r="AB12" s="62">
        <f t="shared" si="8"/>
        <v>102.5</v>
      </c>
      <c r="AC12" s="64"/>
      <c r="AD12" s="61"/>
      <c r="AE12" s="63">
        <f t="shared" si="9"/>
        <v>0</v>
      </c>
      <c r="AF12" s="64"/>
      <c r="AG12" s="61"/>
      <c r="AH12" s="63">
        <f t="shared" si="10"/>
        <v>0</v>
      </c>
      <c r="AI12" s="64"/>
      <c r="AJ12" s="61"/>
      <c r="AK12" s="63">
        <f t="shared" si="11"/>
        <v>0</v>
      </c>
      <c r="AL12" s="65">
        <f t="shared" si="12"/>
        <v>0</v>
      </c>
      <c r="AM12" s="66">
        <f t="shared" si="13"/>
        <v>102.5</v>
      </c>
      <c r="AN12" s="67">
        <f t="shared" si="14"/>
        <v>225.97150000000002</v>
      </c>
      <c r="AO12" s="139">
        <v>1</v>
      </c>
      <c r="AP12" s="145"/>
      <c r="AQ12" s="70"/>
      <c r="AR12" s="70"/>
      <c r="AS12" s="70"/>
      <c r="AT12" s="70"/>
      <c r="AU12" s="70"/>
      <c r="AV12" s="70"/>
      <c r="AW12" s="70"/>
      <c r="AX12" s="70"/>
      <c r="AY12" s="70"/>
      <c r="AZ12" s="70"/>
    </row>
    <row r="13" spans="1:52" s="142" customFormat="1" ht="13.5" customHeight="1">
      <c r="A13" s="45" t="s">
        <v>35</v>
      </c>
      <c r="B13" s="61">
        <v>30</v>
      </c>
      <c r="C13" s="73" t="s">
        <v>131</v>
      </c>
      <c r="D13" s="46" t="s">
        <v>93</v>
      </c>
      <c r="E13" s="61">
        <v>117.8</v>
      </c>
      <c r="F13" s="64"/>
      <c r="G13" s="61"/>
      <c r="H13" s="63">
        <f t="shared" si="0"/>
        <v>0</v>
      </c>
      <c r="I13" s="64"/>
      <c r="J13" s="61"/>
      <c r="K13" s="63">
        <f t="shared" si="1"/>
        <v>0</v>
      </c>
      <c r="L13" s="64"/>
      <c r="M13" s="61"/>
      <c r="N13" s="63">
        <f t="shared" si="2"/>
        <v>0</v>
      </c>
      <c r="O13" s="69">
        <f t="shared" si="3"/>
        <v>0</v>
      </c>
      <c r="P13" s="64">
        <v>172.5</v>
      </c>
      <c r="Q13" s="61">
        <v>0</v>
      </c>
      <c r="R13" s="63">
        <f t="shared" si="4"/>
        <v>172.5</v>
      </c>
      <c r="S13" s="64">
        <v>187.5</v>
      </c>
      <c r="T13" s="61">
        <v>0</v>
      </c>
      <c r="U13" s="63">
        <f t="shared" si="5"/>
        <v>187.5</v>
      </c>
      <c r="V13" s="64">
        <v>192.5</v>
      </c>
      <c r="W13" s="61">
        <v>1</v>
      </c>
      <c r="X13" s="63">
        <f t="shared" si="6"/>
        <v>0</v>
      </c>
      <c r="Y13" s="63"/>
      <c r="Z13" s="151"/>
      <c r="AA13" s="65">
        <f t="shared" si="7"/>
        <v>187.5</v>
      </c>
      <c r="AB13" s="62">
        <f t="shared" si="8"/>
        <v>187.5</v>
      </c>
      <c r="AC13" s="64"/>
      <c r="AD13" s="61"/>
      <c r="AE13" s="63">
        <f t="shared" si="9"/>
        <v>0</v>
      </c>
      <c r="AF13" s="64"/>
      <c r="AG13" s="61"/>
      <c r="AH13" s="63">
        <f t="shared" si="10"/>
        <v>0</v>
      </c>
      <c r="AI13" s="64"/>
      <c r="AJ13" s="61"/>
      <c r="AK13" s="63">
        <f t="shared" si="11"/>
        <v>0</v>
      </c>
      <c r="AL13" s="65">
        <f t="shared" si="12"/>
        <v>0</v>
      </c>
      <c r="AM13" s="66">
        <f t="shared" si="13"/>
        <v>187.5</v>
      </c>
      <c r="AN13" s="67">
        <f t="shared" si="14"/>
        <v>413.3625</v>
      </c>
      <c r="AO13" s="139">
        <v>1</v>
      </c>
      <c r="AP13" s="145" t="s">
        <v>151</v>
      </c>
      <c r="AQ13" s="70"/>
      <c r="AR13" s="70"/>
      <c r="AS13" s="70"/>
      <c r="AT13" s="70"/>
      <c r="AU13" s="70"/>
      <c r="AV13" s="70"/>
      <c r="AW13" s="70"/>
      <c r="AX13" s="70"/>
      <c r="AY13" s="70"/>
      <c r="AZ13" s="70"/>
    </row>
    <row r="14" spans="1:52" s="142" customFormat="1" ht="13.5" customHeight="1">
      <c r="A14" s="45" t="s">
        <v>34</v>
      </c>
      <c r="B14" s="61">
        <v>52</v>
      </c>
      <c r="C14" s="73" t="s">
        <v>131</v>
      </c>
      <c r="D14" s="46" t="s">
        <v>93</v>
      </c>
      <c r="E14" s="61">
        <v>111.6</v>
      </c>
      <c r="F14" s="64"/>
      <c r="G14" s="61"/>
      <c r="H14" s="63">
        <f>IF(G14&gt;0,0,F14)</f>
        <v>0</v>
      </c>
      <c r="I14" s="64"/>
      <c r="J14" s="61"/>
      <c r="K14" s="63">
        <f>IF(J14&gt;0,0,I14)</f>
        <v>0</v>
      </c>
      <c r="L14" s="64"/>
      <c r="M14" s="61"/>
      <c r="N14" s="63">
        <f>IF(M14&gt;0,0,L14)</f>
        <v>0</v>
      </c>
      <c r="O14" s="69">
        <f>IF(COUNT(G14,J14)&gt;2,"out",MAX(H14,K14,N14))</f>
        <v>0</v>
      </c>
      <c r="P14" s="64">
        <v>142.5</v>
      </c>
      <c r="Q14" s="61">
        <v>0</v>
      </c>
      <c r="R14" s="63">
        <f t="shared" si="4"/>
        <v>142.5</v>
      </c>
      <c r="S14" s="64">
        <v>152.5</v>
      </c>
      <c r="T14" s="61">
        <v>1</v>
      </c>
      <c r="U14" s="63">
        <f t="shared" si="5"/>
        <v>0</v>
      </c>
      <c r="V14" s="64">
        <v>152.5</v>
      </c>
      <c r="W14" s="61">
        <v>0</v>
      </c>
      <c r="X14" s="63">
        <f>IF(W14&gt;0,0,V14)</f>
        <v>152.5</v>
      </c>
      <c r="Y14" s="150">
        <v>155</v>
      </c>
      <c r="Z14" s="151">
        <v>0</v>
      </c>
      <c r="AA14" s="65">
        <f>MAX(R14,U14,X14)</f>
        <v>152.5</v>
      </c>
      <c r="AB14" s="62">
        <f>O14+AA14</f>
        <v>152.5</v>
      </c>
      <c r="AC14" s="64"/>
      <c r="AD14" s="61"/>
      <c r="AE14" s="63">
        <f>IF(AD14&gt;0,0,AC14)</f>
        <v>0</v>
      </c>
      <c r="AF14" s="64"/>
      <c r="AG14" s="61"/>
      <c r="AH14" s="63">
        <f>IF(AG14&gt;0,0,AF14)</f>
        <v>0</v>
      </c>
      <c r="AI14" s="64"/>
      <c r="AJ14" s="61"/>
      <c r="AK14" s="63">
        <f>IF(AJ14&gt;0,0,AI14)</f>
        <v>0</v>
      </c>
      <c r="AL14" s="65">
        <f>MAX(AE14,AH14,AK14)</f>
        <v>0</v>
      </c>
      <c r="AM14" s="66">
        <f>(AL14+AA14+O14)</f>
        <v>152.5</v>
      </c>
      <c r="AN14" s="67">
        <f>(AM14*2.2046)</f>
        <v>336.2015</v>
      </c>
      <c r="AO14" s="139">
        <v>2</v>
      </c>
      <c r="AP14" s="145"/>
      <c r="AQ14" s="70"/>
      <c r="AR14" s="70"/>
      <c r="AS14" s="70"/>
      <c r="AT14" s="70"/>
      <c r="AU14" s="70"/>
      <c r="AV14" s="70"/>
      <c r="AW14" s="70"/>
      <c r="AX14" s="70"/>
      <c r="AY14" s="70"/>
      <c r="AZ14" s="70"/>
    </row>
    <row r="15" spans="1:52" s="142" customFormat="1" ht="12">
      <c r="A15" s="45" t="s">
        <v>34</v>
      </c>
      <c r="B15" s="61">
        <v>52</v>
      </c>
      <c r="C15" s="73" t="s">
        <v>150</v>
      </c>
      <c r="D15" s="46" t="s">
        <v>93</v>
      </c>
      <c r="E15" s="61">
        <v>111.6</v>
      </c>
      <c r="F15" s="64"/>
      <c r="G15" s="61"/>
      <c r="H15" s="63">
        <f t="shared" si="0"/>
        <v>0</v>
      </c>
      <c r="I15" s="64"/>
      <c r="J15" s="61"/>
      <c r="K15" s="63">
        <f t="shared" si="1"/>
        <v>0</v>
      </c>
      <c r="L15" s="64"/>
      <c r="M15" s="61"/>
      <c r="N15" s="63">
        <f t="shared" si="2"/>
        <v>0</v>
      </c>
      <c r="O15" s="69">
        <f t="shared" si="3"/>
        <v>0</v>
      </c>
      <c r="P15" s="64">
        <v>142.5</v>
      </c>
      <c r="Q15" s="61">
        <v>0</v>
      </c>
      <c r="R15" s="63">
        <f t="shared" si="4"/>
        <v>142.5</v>
      </c>
      <c r="S15" s="64">
        <v>152.5</v>
      </c>
      <c r="T15" s="61">
        <v>1</v>
      </c>
      <c r="U15" s="63">
        <f t="shared" si="5"/>
        <v>0</v>
      </c>
      <c r="V15" s="64">
        <v>152.5</v>
      </c>
      <c r="W15" s="61">
        <v>0</v>
      </c>
      <c r="X15" s="63">
        <f t="shared" si="6"/>
        <v>152.5</v>
      </c>
      <c r="Y15" s="150">
        <v>155</v>
      </c>
      <c r="Z15" s="151">
        <v>0</v>
      </c>
      <c r="AA15" s="69">
        <f t="shared" si="7"/>
        <v>152.5</v>
      </c>
      <c r="AB15" s="64">
        <f t="shared" si="8"/>
        <v>152.5</v>
      </c>
      <c r="AC15" s="64"/>
      <c r="AD15" s="61"/>
      <c r="AE15" s="63">
        <f t="shared" si="9"/>
        <v>0</v>
      </c>
      <c r="AF15" s="64"/>
      <c r="AG15" s="61"/>
      <c r="AH15" s="63">
        <f t="shared" si="10"/>
        <v>0</v>
      </c>
      <c r="AI15" s="64"/>
      <c r="AJ15" s="61"/>
      <c r="AK15" s="63">
        <f t="shared" si="11"/>
        <v>0</v>
      </c>
      <c r="AL15" s="69">
        <f t="shared" si="12"/>
        <v>0</v>
      </c>
      <c r="AM15" s="74">
        <f t="shared" si="13"/>
        <v>152.5</v>
      </c>
      <c r="AN15" s="75">
        <f t="shared" si="14"/>
        <v>336.2015</v>
      </c>
      <c r="AO15" s="139">
        <v>1</v>
      </c>
      <c r="AP15" s="145"/>
      <c r="AQ15" s="70"/>
      <c r="AR15" s="70"/>
      <c r="AS15" s="70"/>
      <c r="AT15" s="70"/>
      <c r="AU15" s="70"/>
      <c r="AV15" s="70"/>
      <c r="AW15" s="70"/>
      <c r="AX15" s="70"/>
      <c r="AY15" s="70"/>
      <c r="AZ15" s="70"/>
    </row>
    <row r="16" spans="1:52" s="143" customFormat="1" ht="12.75">
      <c r="A16" s="41" t="s">
        <v>95</v>
      </c>
      <c r="B16" s="76">
        <v>25</v>
      </c>
      <c r="C16" s="109" t="s">
        <v>94</v>
      </c>
      <c r="D16" s="35">
        <v>82.5</v>
      </c>
      <c r="E16" s="82">
        <v>81.5</v>
      </c>
      <c r="F16" s="78"/>
      <c r="G16" s="76"/>
      <c r="H16" s="77">
        <f>IF(G16&gt;0,0,F16)</f>
        <v>0</v>
      </c>
      <c r="I16" s="78"/>
      <c r="J16" s="76"/>
      <c r="K16" s="77">
        <f>IF(J16&gt;0,0,I16)</f>
        <v>0</v>
      </c>
      <c r="L16" s="78"/>
      <c r="M16" s="76"/>
      <c r="N16" s="77">
        <f>IF(M16&gt;0,0,L16)</f>
        <v>0</v>
      </c>
      <c r="O16" s="83">
        <f>IF(COUNT(G16,J16)&gt;2,"out",MAX(H16,K16,N16))</f>
        <v>0</v>
      </c>
      <c r="P16" s="78">
        <v>215</v>
      </c>
      <c r="Q16" s="76">
        <v>1</v>
      </c>
      <c r="R16" s="77">
        <f>IF(Q16&gt;0,0,P16)</f>
        <v>0</v>
      </c>
      <c r="S16" s="78">
        <v>215</v>
      </c>
      <c r="T16" s="76">
        <v>0</v>
      </c>
      <c r="U16" s="77">
        <f t="shared" si="5"/>
        <v>215</v>
      </c>
      <c r="V16" s="78">
        <v>230</v>
      </c>
      <c r="W16" s="76"/>
      <c r="X16" s="77">
        <f t="shared" si="6"/>
        <v>230</v>
      </c>
      <c r="Y16" s="150">
        <v>242.5</v>
      </c>
      <c r="Z16" s="151">
        <v>0</v>
      </c>
      <c r="AA16" s="83">
        <f>MAX(R16,U16,X16)</f>
        <v>230</v>
      </c>
      <c r="AB16" s="78">
        <f>O16+AA16</f>
        <v>230</v>
      </c>
      <c r="AC16" s="78"/>
      <c r="AD16" s="76"/>
      <c r="AE16" s="77">
        <f>IF(AD16&gt;0,0,AC16)</f>
        <v>0</v>
      </c>
      <c r="AF16" s="78"/>
      <c r="AG16" s="76"/>
      <c r="AH16" s="77">
        <f>IF(AG16&gt;0,0,AF16)</f>
        <v>0</v>
      </c>
      <c r="AI16" s="78"/>
      <c r="AJ16" s="76"/>
      <c r="AK16" s="77">
        <f>IF(AJ16&gt;0,0,AI16)</f>
        <v>0</v>
      </c>
      <c r="AL16" s="83">
        <f>MAX(AE16,AH16,AK16)</f>
        <v>0</v>
      </c>
      <c r="AM16" s="84">
        <f>(AL16+AA16+O16)</f>
        <v>230</v>
      </c>
      <c r="AN16" s="85">
        <f t="shared" si="14"/>
        <v>507.05800000000005</v>
      </c>
      <c r="AO16" s="140">
        <v>1</v>
      </c>
      <c r="AP16" s="141" t="s">
        <v>151</v>
      </c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</row>
    <row r="17" spans="1:52" s="143" customFormat="1" ht="12.75">
      <c r="A17" s="40" t="s">
        <v>140</v>
      </c>
      <c r="B17" s="76">
        <v>24</v>
      </c>
      <c r="C17" s="109" t="s">
        <v>94</v>
      </c>
      <c r="D17" s="79">
        <v>82.5</v>
      </c>
      <c r="E17" s="82">
        <v>79.8</v>
      </c>
      <c r="F17" s="78"/>
      <c r="G17" s="76"/>
      <c r="H17" s="77">
        <f>IF(G17&gt;0,0,F17)</f>
        <v>0</v>
      </c>
      <c r="I17" s="78"/>
      <c r="J17" s="76"/>
      <c r="K17" s="77">
        <f>IF(J17&gt;0,0,I17)</f>
        <v>0</v>
      </c>
      <c r="L17" s="78"/>
      <c r="M17" s="76"/>
      <c r="N17" s="77">
        <f>IF(M17&gt;0,0,L17)</f>
        <v>0</v>
      </c>
      <c r="O17" s="83">
        <f>IF(COUNT(G17,J17)&gt;2,"out",MAX(H17,K17,N17))</f>
        <v>0</v>
      </c>
      <c r="P17" s="78">
        <v>160</v>
      </c>
      <c r="Q17" s="76">
        <v>0</v>
      </c>
      <c r="R17" s="77">
        <f>IF(Q17&gt;0,0,P17)</f>
        <v>160</v>
      </c>
      <c r="S17" s="78">
        <v>170</v>
      </c>
      <c r="T17" s="76">
        <v>0</v>
      </c>
      <c r="U17" s="77">
        <f t="shared" si="5"/>
        <v>170</v>
      </c>
      <c r="V17" s="78">
        <v>180</v>
      </c>
      <c r="W17" s="76">
        <v>1</v>
      </c>
      <c r="X17" s="77">
        <f t="shared" si="6"/>
        <v>0</v>
      </c>
      <c r="Y17" s="63"/>
      <c r="Z17" s="151"/>
      <c r="AA17" s="83">
        <f>MAX(R17,U17,X17)</f>
        <v>170</v>
      </c>
      <c r="AB17" s="78">
        <f>O17+AA17</f>
        <v>170</v>
      </c>
      <c r="AC17" s="78"/>
      <c r="AD17" s="76"/>
      <c r="AE17" s="77">
        <f>IF(AD17&gt;0,0,AC17)</f>
        <v>0</v>
      </c>
      <c r="AF17" s="78"/>
      <c r="AG17" s="76"/>
      <c r="AH17" s="77">
        <f>IF(AG17&gt;0,0,AF17)</f>
        <v>0</v>
      </c>
      <c r="AI17" s="78"/>
      <c r="AJ17" s="76"/>
      <c r="AK17" s="77">
        <f>IF(AJ17&gt;0,0,AI17)</f>
        <v>0</v>
      </c>
      <c r="AL17" s="83">
        <f>MAX(AE17,AH17,AK17)</f>
        <v>0</v>
      </c>
      <c r="AM17" s="84">
        <f>(AL17+AA17+O17)</f>
        <v>170</v>
      </c>
      <c r="AN17" s="85">
        <f t="shared" si="14"/>
        <v>374.78200000000004</v>
      </c>
      <c r="AO17" s="140">
        <v>2</v>
      </c>
      <c r="AP17" s="141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</row>
    <row r="18" spans="1:52" s="143" customFormat="1" ht="12.75">
      <c r="A18" s="40" t="s">
        <v>141</v>
      </c>
      <c r="B18" s="76">
        <v>29</v>
      </c>
      <c r="C18" s="109" t="s">
        <v>94</v>
      </c>
      <c r="D18" s="80">
        <v>100</v>
      </c>
      <c r="E18" s="76">
        <v>95</v>
      </c>
      <c r="F18" s="78"/>
      <c r="G18" s="76"/>
      <c r="H18" s="77">
        <f>IF(G18&gt;0,0,F18)</f>
        <v>0</v>
      </c>
      <c r="I18" s="78"/>
      <c r="J18" s="76"/>
      <c r="K18" s="77">
        <f>IF(J18&gt;0,0,I18)</f>
        <v>0</v>
      </c>
      <c r="L18" s="78"/>
      <c r="M18" s="76"/>
      <c r="N18" s="77">
        <f>IF(M18&gt;0,0,L18)</f>
        <v>0</v>
      </c>
      <c r="O18" s="83">
        <f>IF(COUNT(G18,J18)&gt;2,"out",MAX(H18,K18,N18))</f>
        <v>0</v>
      </c>
      <c r="P18" s="78">
        <v>230</v>
      </c>
      <c r="Q18" s="76">
        <v>0</v>
      </c>
      <c r="R18" s="77">
        <f>IF(Q18&gt;0,0,P18)</f>
        <v>230</v>
      </c>
      <c r="S18" s="78">
        <v>240</v>
      </c>
      <c r="T18" s="76">
        <v>0</v>
      </c>
      <c r="U18" s="77">
        <f t="shared" si="5"/>
        <v>240</v>
      </c>
      <c r="V18" s="78">
        <v>250</v>
      </c>
      <c r="W18" s="76">
        <v>0</v>
      </c>
      <c r="X18" s="77">
        <f t="shared" si="6"/>
        <v>250</v>
      </c>
      <c r="Y18" s="63">
        <v>260</v>
      </c>
      <c r="Z18" s="151">
        <v>1</v>
      </c>
      <c r="AA18" s="83">
        <f>MAX(R18,U18,X18)</f>
        <v>250</v>
      </c>
      <c r="AB18" s="78">
        <f>O18+AA18</f>
        <v>250</v>
      </c>
      <c r="AC18" s="78"/>
      <c r="AD18" s="76"/>
      <c r="AE18" s="77">
        <f>IF(AD18&gt;0,0,AC18)</f>
        <v>0</v>
      </c>
      <c r="AF18" s="78"/>
      <c r="AG18" s="76"/>
      <c r="AH18" s="77">
        <f>IF(AG18&gt;0,0,AF18)</f>
        <v>0</v>
      </c>
      <c r="AI18" s="78"/>
      <c r="AJ18" s="76"/>
      <c r="AK18" s="77">
        <f>IF(AJ18&gt;0,0,AI18)</f>
        <v>0</v>
      </c>
      <c r="AL18" s="83">
        <f>MAX(AE18,AH18,AK18)</f>
        <v>0</v>
      </c>
      <c r="AM18" s="84">
        <f>(AL18+AA18+O18)</f>
        <v>250</v>
      </c>
      <c r="AN18" s="85">
        <f t="shared" si="14"/>
        <v>551.15</v>
      </c>
      <c r="AO18" s="140">
        <v>1</v>
      </c>
      <c r="AP18" s="141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</row>
    <row r="19" spans="1:52" s="143" customFormat="1" ht="12.75">
      <c r="A19" s="41" t="s">
        <v>97</v>
      </c>
      <c r="B19" s="76"/>
      <c r="C19" s="109" t="s">
        <v>94</v>
      </c>
      <c r="D19" s="35">
        <v>110</v>
      </c>
      <c r="E19" s="76">
        <v>104.5</v>
      </c>
      <c r="F19" s="78"/>
      <c r="G19" s="76"/>
      <c r="H19" s="77">
        <f aca="true" t="shared" si="15" ref="H19:H24">IF(G19&gt;0,0,F19)</f>
        <v>0</v>
      </c>
      <c r="I19" s="78"/>
      <c r="J19" s="76"/>
      <c r="K19" s="77">
        <f aca="true" t="shared" si="16" ref="K19:K24">IF(J19&gt;0,0,I19)</f>
        <v>0</v>
      </c>
      <c r="L19" s="78"/>
      <c r="M19" s="76"/>
      <c r="N19" s="77">
        <f aca="true" t="shared" si="17" ref="N19:N24">IF(M19&gt;0,0,L19)</f>
        <v>0</v>
      </c>
      <c r="O19" s="83">
        <f aca="true" t="shared" si="18" ref="O19:O24">IF(COUNT(G19,J19)&gt;2,"out",MAX(H19,K19,N19))</f>
        <v>0</v>
      </c>
      <c r="P19" s="78">
        <v>250</v>
      </c>
      <c r="Q19" s="76">
        <v>0</v>
      </c>
      <c r="R19" s="77">
        <f aca="true" t="shared" si="19" ref="R19:R24">IF(Q19&gt;0,0,P19)</f>
        <v>250</v>
      </c>
      <c r="S19" s="78">
        <v>260</v>
      </c>
      <c r="T19" s="76">
        <v>0</v>
      </c>
      <c r="U19" s="77">
        <f t="shared" si="5"/>
        <v>260</v>
      </c>
      <c r="V19" s="78">
        <v>270</v>
      </c>
      <c r="W19" s="76">
        <v>0</v>
      </c>
      <c r="X19" s="77">
        <f t="shared" si="6"/>
        <v>270</v>
      </c>
      <c r="Y19" s="63"/>
      <c r="Z19" s="151"/>
      <c r="AA19" s="83">
        <f aca="true" t="shared" si="20" ref="AA19:AA24">MAX(R19,U19,X19)</f>
        <v>270</v>
      </c>
      <c r="AB19" s="78">
        <f aca="true" t="shared" si="21" ref="AB19:AB24">O19+AA19</f>
        <v>270</v>
      </c>
      <c r="AC19" s="78"/>
      <c r="AD19" s="76"/>
      <c r="AE19" s="77">
        <f aca="true" t="shared" si="22" ref="AE19:AE24">IF(AD19&gt;0,0,AC19)</f>
        <v>0</v>
      </c>
      <c r="AF19" s="78"/>
      <c r="AG19" s="76"/>
      <c r="AH19" s="77">
        <f aca="true" t="shared" si="23" ref="AH19:AH24">IF(AG19&gt;0,0,AF19)</f>
        <v>0</v>
      </c>
      <c r="AI19" s="78"/>
      <c r="AJ19" s="76"/>
      <c r="AK19" s="77">
        <f aca="true" t="shared" si="24" ref="AK19:AK24">IF(AJ19&gt;0,0,AI19)</f>
        <v>0</v>
      </c>
      <c r="AL19" s="83">
        <f aca="true" t="shared" si="25" ref="AL19:AL24">MAX(AE19,AH19,AK19)</f>
        <v>0</v>
      </c>
      <c r="AM19" s="84">
        <f aca="true" t="shared" si="26" ref="AM19:AM24">(AL19+AA19+O19)</f>
        <v>270</v>
      </c>
      <c r="AN19" s="85">
        <f t="shared" si="14"/>
        <v>595.2420000000001</v>
      </c>
      <c r="AO19" s="140">
        <v>1</v>
      </c>
      <c r="AP19" s="141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</row>
    <row r="20" spans="1:52" s="143" customFormat="1" ht="12.75">
      <c r="A20" s="41" t="s">
        <v>152</v>
      </c>
      <c r="B20" s="76">
        <v>51</v>
      </c>
      <c r="C20" s="109" t="s">
        <v>153</v>
      </c>
      <c r="D20" s="35">
        <v>110</v>
      </c>
      <c r="E20" s="76">
        <v>106.2</v>
      </c>
      <c r="F20" s="78"/>
      <c r="G20" s="76"/>
      <c r="H20" s="77"/>
      <c r="I20" s="78"/>
      <c r="J20" s="76"/>
      <c r="K20" s="77"/>
      <c r="L20" s="78"/>
      <c r="M20" s="76"/>
      <c r="N20" s="77"/>
      <c r="O20" s="83"/>
      <c r="P20" s="78">
        <v>205</v>
      </c>
      <c r="Q20" s="76">
        <v>0</v>
      </c>
      <c r="R20" s="77">
        <v>205</v>
      </c>
      <c r="S20" s="78">
        <v>220</v>
      </c>
      <c r="T20" s="76">
        <v>1</v>
      </c>
      <c r="U20" s="77">
        <f>IF(T20&gt;0,0,S20)</f>
        <v>0</v>
      </c>
      <c r="V20" s="78">
        <v>220</v>
      </c>
      <c r="W20" s="76">
        <v>1</v>
      </c>
      <c r="X20" s="77">
        <f>IF(W20&gt;0,0,V20)</f>
        <v>0</v>
      </c>
      <c r="Y20" s="63"/>
      <c r="Z20" s="151"/>
      <c r="AA20" s="83">
        <v>205</v>
      </c>
      <c r="AB20" s="78">
        <v>205</v>
      </c>
      <c r="AC20" s="78"/>
      <c r="AD20" s="76"/>
      <c r="AE20" s="77"/>
      <c r="AF20" s="78"/>
      <c r="AG20" s="76"/>
      <c r="AH20" s="77"/>
      <c r="AI20" s="78"/>
      <c r="AJ20" s="76"/>
      <c r="AK20" s="77"/>
      <c r="AL20" s="83"/>
      <c r="AM20" s="84">
        <v>205</v>
      </c>
      <c r="AN20" s="85">
        <f>(AM20*2.2046)</f>
        <v>451.94300000000004</v>
      </c>
      <c r="AO20" s="140">
        <v>2</v>
      </c>
      <c r="AP20" s="141" t="s">
        <v>142</v>
      </c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</row>
    <row r="21" spans="1:52" s="143" customFormat="1" ht="12.75">
      <c r="A21" s="41" t="s">
        <v>36</v>
      </c>
      <c r="B21" s="76">
        <v>36</v>
      </c>
      <c r="C21" s="26" t="s">
        <v>107</v>
      </c>
      <c r="D21" s="35">
        <v>125</v>
      </c>
      <c r="E21" s="76">
        <v>121.8</v>
      </c>
      <c r="F21" s="78"/>
      <c r="G21" s="76"/>
      <c r="H21" s="77">
        <f t="shared" si="15"/>
        <v>0</v>
      </c>
      <c r="I21" s="78"/>
      <c r="J21" s="76"/>
      <c r="K21" s="77">
        <f t="shared" si="16"/>
        <v>0</v>
      </c>
      <c r="L21" s="78"/>
      <c r="M21" s="76"/>
      <c r="N21" s="77">
        <f t="shared" si="17"/>
        <v>0</v>
      </c>
      <c r="O21" s="83">
        <f t="shared" si="18"/>
        <v>0</v>
      </c>
      <c r="P21" s="78">
        <v>240</v>
      </c>
      <c r="Q21" s="76">
        <v>0</v>
      </c>
      <c r="R21" s="77">
        <f t="shared" si="19"/>
        <v>240</v>
      </c>
      <c r="S21" s="78">
        <v>265</v>
      </c>
      <c r="T21" s="76">
        <v>1</v>
      </c>
      <c r="U21" s="77">
        <f t="shared" si="5"/>
        <v>0</v>
      </c>
      <c r="V21" s="78">
        <v>265</v>
      </c>
      <c r="W21" s="76">
        <v>0</v>
      </c>
      <c r="X21" s="77">
        <f t="shared" si="6"/>
        <v>265</v>
      </c>
      <c r="Y21" s="63"/>
      <c r="Z21" s="151"/>
      <c r="AA21" s="83">
        <f t="shared" si="20"/>
        <v>265</v>
      </c>
      <c r="AB21" s="78">
        <f t="shared" si="21"/>
        <v>265</v>
      </c>
      <c r="AC21" s="78"/>
      <c r="AD21" s="76"/>
      <c r="AE21" s="77">
        <f t="shared" si="22"/>
        <v>0</v>
      </c>
      <c r="AF21" s="78"/>
      <c r="AG21" s="76"/>
      <c r="AH21" s="77">
        <f t="shared" si="23"/>
        <v>0</v>
      </c>
      <c r="AI21" s="78"/>
      <c r="AJ21" s="76"/>
      <c r="AK21" s="77">
        <f t="shared" si="24"/>
        <v>0</v>
      </c>
      <c r="AL21" s="83">
        <f t="shared" si="25"/>
        <v>0</v>
      </c>
      <c r="AM21" s="84">
        <f t="shared" si="26"/>
        <v>265</v>
      </c>
      <c r="AN21" s="85">
        <f t="shared" si="14"/>
        <v>584.219</v>
      </c>
      <c r="AO21" s="140">
        <v>1</v>
      </c>
      <c r="AP21" s="141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</row>
    <row r="22" spans="1:52" s="143" customFormat="1" ht="12.75">
      <c r="A22" s="41" t="s">
        <v>98</v>
      </c>
      <c r="B22" s="76">
        <v>32</v>
      </c>
      <c r="C22" s="109" t="s">
        <v>94</v>
      </c>
      <c r="D22" s="35">
        <v>125</v>
      </c>
      <c r="E22" s="76">
        <v>122.3</v>
      </c>
      <c r="F22" s="78"/>
      <c r="G22" s="76"/>
      <c r="H22" s="77">
        <f t="shared" si="15"/>
        <v>0</v>
      </c>
      <c r="I22" s="78"/>
      <c r="J22" s="76"/>
      <c r="K22" s="77">
        <f t="shared" si="16"/>
        <v>0</v>
      </c>
      <c r="L22" s="78"/>
      <c r="M22" s="76"/>
      <c r="N22" s="77">
        <f t="shared" si="17"/>
        <v>0</v>
      </c>
      <c r="O22" s="83">
        <f t="shared" si="18"/>
        <v>0</v>
      </c>
      <c r="P22" s="78">
        <v>330</v>
      </c>
      <c r="Q22" s="76">
        <v>0</v>
      </c>
      <c r="R22" s="77">
        <f t="shared" si="19"/>
        <v>330</v>
      </c>
      <c r="S22" s="78">
        <v>342.5</v>
      </c>
      <c r="T22" s="76">
        <v>1</v>
      </c>
      <c r="U22" s="77">
        <f t="shared" si="5"/>
        <v>0</v>
      </c>
      <c r="V22" s="78">
        <v>377.5</v>
      </c>
      <c r="W22" s="76">
        <v>1</v>
      </c>
      <c r="X22" s="77">
        <f t="shared" si="6"/>
        <v>0</v>
      </c>
      <c r="Y22" s="63"/>
      <c r="Z22" s="151"/>
      <c r="AA22" s="83">
        <f t="shared" si="20"/>
        <v>330</v>
      </c>
      <c r="AB22" s="78">
        <f t="shared" si="21"/>
        <v>330</v>
      </c>
      <c r="AC22" s="78"/>
      <c r="AD22" s="76"/>
      <c r="AE22" s="77">
        <f t="shared" si="22"/>
        <v>0</v>
      </c>
      <c r="AF22" s="78"/>
      <c r="AG22" s="76"/>
      <c r="AH22" s="77">
        <f t="shared" si="23"/>
        <v>0</v>
      </c>
      <c r="AI22" s="78"/>
      <c r="AJ22" s="76"/>
      <c r="AK22" s="77">
        <f t="shared" si="24"/>
        <v>0</v>
      </c>
      <c r="AL22" s="83">
        <f t="shared" si="25"/>
        <v>0</v>
      </c>
      <c r="AM22" s="84">
        <f t="shared" si="26"/>
        <v>330</v>
      </c>
      <c r="AN22" s="85">
        <f t="shared" si="14"/>
        <v>727.518</v>
      </c>
      <c r="AO22" s="140">
        <v>1</v>
      </c>
      <c r="AP22" s="141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</row>
    <row r="23" spans="1:52" s="143" customFormat="1" ht="12.75">
      <c r="A23" s="41" t="s">
        <v>99</v>
      </c>
      <c r="B23" s="76">
        <v>33</v>
      </c>
      <c r="C23" s="109" t="s">
        <v>94</v>
      </c>
      <c r="D23" s="35">
        <v>140</v>
      </c>
      <c r="E23" s="76">
        <v>131.2</v>
      </c>
      <c r="F23" s="78"/>
      <c r="G23" s="76"/>
      <c r="H23" s="77">
        <f t="shared" si="15"/>
        <v>0</v>
      </c>
      <c r="I23" s="78"/>
      <c r="J23" s="76"/>
      <c r="K23" s="77">
        <f t="shared" si="16"/>
        <v>0</v>
      </c>
      <c r="L23" s="78"/>
      <c r="M23" s="76"/>
      <c r="N23" s="77">
        <f t="shared" si="17"/>
        <v>0</v>
      </c>
      <c r="O23" s="83">
        <f t="shared" si="18"/>
        <v>0</v>
      </c>
      <c r="P23" s="78">
        <v>300</v>
      </c>
      <c r="Q23" s="76">
        <v>0</v>
      </c>
      <c r="R23" s="77">
        <f t="shared" si="19"/>
        <v>300</v>
      </c>
      <c r="S23" s="78">
        <v>310</v>
      </c>
      <c r="T23" s="76">
        <v>0</v>
      </c>
      <c r="U23" s="77">
        <f t="shared" si="5"/>
        <v>310</v>
      </c>
      <c r="V23" s="78">
        <v>320</v>
      </c>
      <c r="W23" s="76">
        <v>1</v>
      </c>
      <c r="X23" s="77">
        <f t="shared" si="6"/>
        <v>0</v>
      </c>
      <c r="Y23" s="63"/>
      <c r="Z23" s="151"/>
      <c r="AA23" s="83">
        <f t="shared" si="20"/>
        <v>310</v>
      </c>
      <c r="AB23" s="78">
        <f t="shared" si="21"/>
        <v>310</v>
      </c>
      <c r="AC23" s="78"/>
      <c r="AD23" s="76"/>
      <c r="AE23" s="77">
        <f t="shared" si="22"/>
        <v>0</v>
      </c>
      <c r="AF23" s="78"/>
      <c r="AG23" s="76"/>
      <c r="AH23" s="77">
        <f t="shared" si="23"/>
        <v>0</v>
      </c>
      <c r="AI23" s="78"/>
      <c r="AJ23" s="76"/>
      <c r="AK23" s="77">
        <f t="shared" si="24"/>
        <v>0</v>
      </c>
      <c r="AL23" s="83">
        <f t="shared" si="25"/>
        <v>0</v>
      </c>
      <c r="AM23" s="84">
        <f t="shared" si="26"/>
        <v>310</v>
      </c>
      <c r="AN23" s="85">
        <f t="shared" si="14"/>
        <v>683.426</v>
      </c>
      <c r="AO23" s="140">
        <v>1</v>
      </c>
      <c r="AP23" s="141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</row>
    <row r="24" spans="1:52" s="143" customFormat="1" ht="12.75">
      <c r="A24" s="41" t="s">
        <v>104</v>
      </c>
      <c r="B24" s="76"/>
      <c r="C24" s="109" t="s">
        <v>94</v>
      </c>
      <c r="D24" s="35" t="s">
        <v>105</v>
      </c>
      <c r="E24" s="76">
        <v>170</v>
      </c>
      <c r="F24" s="78"/>
      <c r="G24" s="76"/>
      <c r="H24" s="77">
        <f t="shared" si="15"/>
        <v>0</v>
      </c>
      <c r="I24" s="78"/>
      <c r="J24" s="76"/>
      <c r="K24" s="77">
        <f t="shared" si="16"/>
        <v>0</v>
      </c>
      <c r="L24" s="78"/>
      <c r="M24" s="76"/>
      <c r="N24" s="77">
        <f t="shared" si="17"/>
        <v>0</v>
      </c>
      <c r="O24" s="83">
        <f t="shared" si="18"/>
        <v>0</v>
      </c>
      <c r="P24" s="78">
        <v>350</v>
      </c>
      <c r="Q24" s="76">
        <v>0</v>
      </c>
      <c r="R24" s="77">
        <f t="shared" si="19"/>
        <v>350</v>
      </c>
      <c r="S24" s="78">
        <v>365</v>
      </c>
      <c r="T24" s="76">
        <v>1</v>
      </c>
      <c r="U24" s="77">
        <f t="shared" si="5"/>
        <v>0</v>
      </c>
      <c r="V24" s="78">
        <v>365</v>
      </c>
      <c r="W24" s="76">
        <v>0</v>
      </c>
      <c r="X24" s="77">
        <f t="shared" si="6"/>
        <v>365</v>
      </c>
      <c r="Y24" s="63">
        <v>382.5</v>
      </c>
      <c r="Z24" s="151">
        <v>1</v>
      </c>
      <c r="AA24" s="83">
        <f t="shared" si="20"/>
        <v>365</v>
      </c>
      <c r="AB24" s="78">
        <f t="shared" si="21"/>
        <v>365</v>
      </c>
      <c r="AC24" s="78"/>
      <c r="AD24" s="76"/>
      <c r="AE24" s="77">
        <f t="shared" si="22"/>
        <v>0</v>
      </c>
      <c r="AF24" s="78"/>
      <c r="AG24" s="76"/>
      <c r="AH24" s="77">
        <f t="shared" si="23"/>
        <v>0</v>
      </c>
      <c r="AI24" s="78"/>
      <c r="AJ24" s="76"/>
      <c r="AK24" s="77">
        <f t="shared" si="24"/>
        <v>0</v>
      </c>
      <c r="AL24" s="83">
        <f t="shared" si="25"/>
        <v>0</v>
      </c>
      <c r="AM24" s="84">
        <f t="shared" si="26"/>
        <v>365</v>
      </c>
      <c r="AN24" s="85">
        <f t="shared" si="14"/>
        <v>804.6790000000001</v>
      </c>
      <c r="AO24" s="140">
        <v>1</v>
      </c>
      <c r="AP24" s="141" t="s">
        <v>151</v>
      </c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</row>
    <row r="25" spans="1:52" s="143" customFormat="1" ht="12.75">
      <c r="A25" s="41" t="s">
        <v>103</v>
      </c>
      <c r="B25" s="76">
        <v>32</v>
      </c>
      <c r="C25" s="109" t="s">
        <v>94</v>
      </c>
      <c r="D25" s="35" t="s">
        <v>105</v>
      </c>
      <c r="E25" s="82">
        <v>150.5</v>
      </c>
      <c r="F25" s="78"/>
      <c r="G25" s="76"/>
      <c r="H25" s="77">
        <f>IF(G25&gt;0,0,F25)</f>
        <v>0</v>
      </c>
      <c r="I25" s="78"/>
      <c r="J25" s="76"/>
      <c r="K25" s="77">
        <f>IF(J25&gt;0,0,I25)</f>
        <v>0</v>
      </c>
      <c r="L25" s="78"/>
      <c r="M25" s="76"/>
      <c r="N25" s="77">
        <f>IF(M25&gt;0,0,L25)</f>
        <v>0</v>
      </c>
      <c r="O25" s="83">
        <f>IF(COUNT(G25,J25)&gt;2,"out",MAX(H25,K25,N25))</f>
        <v>0</v>
      </c>
      <c r="P25" s="78">
        <v>252.5</v>
      </c>
      <c r="Q25" s="76">
        <v>0</v>
      </c>
      <c r="R25" s="77">
        <f>IF(Q25&gt;0,0,P25)</f>
        <v>252.5</v>
      </c>
      <c r="S25" s="78">
        <v>267.5</v>
      </c>
      <c r="T25" s="76">
        <v>1</v>
      </c>
      <c r="U25" s="77">
        <f>IF(T25&gt;0,0,S25)</f>
        <v>0</v>
      </c>
      <c r="V25" s="78">
        <v>272.5</v>
      </c>
      <c r="W25" s="76">
        <v>1</v>
      </c>
      <c r="X25" s="77">
        <f>IF(W25&gt;0,0,V25)</f>
        <v>0</v>
      </c>
      <c r="Y25" s="63"/>
      <c r="Z25" s="151"/>
      <c r="AA25" s="83">
        <f>MAX(R25,U25,X25)</f>
        <v>252.5</v>
      </c>
      <c r="AB25" s="78">
        <f>O25+AA25</f>
        <v>252.5</v>
      </c>
      <c r="AC25" s="78"/>
      <c r="AD25" s="76"/>
      <c r="AE25" s="77">
        <f>IF(AD25&gt;0,0,AC25)</f>
        <v>0</v>
      </c>
      <c r="AF25" s="78"/>
      <c r="AG25" s="76"/>
      <c r="AH25" s="77">
        <f>IF(AG25&gt;0,0,AF25)</f>
        <v>0</v>
      </c>
      <c r="AI25" s="78"/>
      <c r="AJ25" s="76"/>
      <c r="AK25" s="77">
        <f>IF(AJ25&gt;0,0,AI25)</f>
        <v>0</v>
      </c>
      <c r="AL25" s="83">
        <f>MAX(AE25,AH25,AK25)</f>
        <v>0</v>
      </c>
      <c r="AM25" s="84">
        <f>(AL25+AA25+O25)</f>
        <v>252.5</v>
      </c>
      <c r="AN25" s="85">
        <f>(AM25*2.2046)</f>
        <v>556.6615</v>
      </c>
      <c r="AO25" s="140">
        <v>2</v>
      </c>
      <c r="AP25" s="141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</row>
    <row r="26" spans="1:52" s="143" customFormat="1" ht="12.75">
      <c r="A26" s="40"/>
      <c r="B26" s="76"/>
      <c r="C26" s="109"/>
      <c r="D26" s="81"/>
      <c r="E26" s="76"/>
      <c r="F26" s="78"/>
      <c r="G26" s="76"/>
      <c r="H26" s="77"/>
      <c r="I26" s="78"/>
      <c r="J26" s="76"/>
      <c r="K26" s="77"/>
      <c r="L26" s="78"/>
      <c r="M26" s="76"/>
      <c r="N26" s="77"/>
      <c r="O26" s="83"/>
      <c r="P26" s="78"/>
      <c r="Q26" s="76"/>
      <c r="R26" s="77"/>
      <c r="S26" s="78"/>
      <c r="T26" s="76"/>
      <c r="U26" s="77"/>
      <c r="V26" s="78"/>
      <c r="W26" s="76"/>
      <c r="X26" s="77"/>
      <c r="Y26" s="63"/>
      <c r="Z26" s="151"/>
      <c r="AA26" s="83"/>
      <c r="AB26" s="78"/>
      <c r="AC26" s="78"/>
      <c r="AD26" s="76"/>
      <c r="AE26" s="77"/>
      <c r="AF26" s="78"/>
      <c r="AG26" s="76"/>
      <c r="AH26" s="77"/>
      <c r="AI26" s="78"/>
      <c r="AJ26" s="76"/>
      <c r="AK26" s="77"/>
      <c r="AL26" s="83"/>
      <c r="AM26" s="84"/>
      <c r="AN26" s="85"/>
      <c r="AO26" s="140"/>
      <c r="AP26" s="141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</row>
    <row r="27" spans="1:52" s="143" customFormat="1" ht="12.75">
      <c r="A27" s="41" t="s">
        <v>96</v>
      </c>
      <c r="B27" s="76">
        <v>33</v>
      </c>
      <c r="C27" s="109" t="s">
        <v>94</v>
      </c>
      <c r="D27" s="35">
        <v>100</v>
      </c>
      <c r="E27" s="76">
        <v>99.3</v>
      </c>
      <c r="F27" s="78"/>
      <c r="G27" s="76"/>
      <c r="H27" s="77">
        <f>IF(G27&gt;0,0,F27)</f>
        <v>0</v>
      </c>
      <c r="I27" s="78"/>
      <c r="J27" s="76"/>
      <c r="K27" s="77">
        <f>IF(J27&gt;0,0,I27)</f>
        <v>0</v>
      </c>
      <c r="L27" s="78"/>
      <c r="M27" s="76"/>
      <c r="N27" s="77">
        <f>IF(M27&gt;0,0,L27)</f>
        <v>0</v>
      </c>
      <c r="O27" s="83">
        <f>IF(COUNT(G27,J27)&gt;2,"out",MAX(H27,K27,N27))</f>
        <v>0</v>
      </c>
      <c r="P27" s="78">
        <v>272.5</v>
      </c>
      <c r="Q27" s="76">
        <v>1</v>
      </c>
      <c r="R27" s="77">
        <f>IF(Q27&gt;0,0,P27)</f>
        <v>0</v>
      </c>
      <c r="S27" s="78">
        <v>272.5</v>
      </c>
      <c r="T27" s="76">
        <v>1</v>
      </c>
      <c r="U27" s="77">
        <f>IF(T27&gt;0,0,S27)</f>
        <v>0</v>
      </c>
      <c r="V27" s="78">
        <v>272.5</v>
      </c>
      <c r="W27" s="76">
        <v>1</v>
      </c>
      <c r="X27" s="77">
        <f>IF(W27&gt;0,0,V27)</f>
        <v>0</v>
      </c>
      <c r="Y27" s="63"/>
      <c r="Z27" s="151"/>
      <c r="AA27" s="83">
        <f>MAX(R27,U27,X27)</f>
        <v>0</v>
      </c>
      <c r="AB27" s="78">
        <f>O27+AA27</f>
        <v>0</v>
      </c>
      <c r="AC27" s="78"/>
      <c r="AD27" s="76"/>
      <c r="AE27" s="77">
        <f>IF(AD27&gt;0,0,AC27)</f>
        <v>0</v>
      </c>
      <c r="AF27" s="78"/>
      <c r="AG27" s="76"/>
      <c r="AH27" s="77">
        <f>IF(AG27&gt;0,0,AF27)</f>
        <v>0</v>
      </c>
      <c r="AI27" s="78"/>
      <c r="AJ27" s="76"/>
      <c r="AK27" s="77">
        <f>IF(AJ27&gt;0,0,AI27)</f>
        <v>0</v>
      </c>
      <c r="AL27" s="83">
        <f>MAX(AE27,AH27,AK27)</f>
        <v>0</v>
      </c>
      <c r="AM27" s="84">
        <f>(AL27+AA27+O27)</f>
        <v>0</v>
      </c>
      <c r="AN27" s="85">
        <f>(AM27*2.2046)</f>
        <v>0</v>
      </c>
      <c r="AO27" s="140"/>
      <c r="AP27" s="141" t="s">
        <v>149</v>
      </c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</row>
    <row r="28" spans="1:52" s="143" customFormat="1" ht="12.75">
      <c r="A28" s="41" t="s">
        <v>100</v>
      </c>
      <c r="B28" s="76">
        <v>33</v>
      </c>
      <c r="C28" s="109" t="s">
        <v>94</v>
      </c>
      <c r="D28" s="35">
        <v>140</v>
      </c>
      <c r="E28" s="76">
        <v>136.5</v>
      </c>
      <c r="F28" s="78"/>
      <c r="G28" s="76"/>
      <c r="H28" s="77">
        <f>IF(G28&gt;0,0,F28)</f>
        <v>0</v>
      </c>
      <c r="I28" s="78"/>
      <c r="J28" s="76"/>
      <c r="K28" s="77">
        <f>IF(J28&gt;0,0,I28)</f>
        <v>0</v>
      </c>
      <c r="L28" s="78"/>
      <c r="M28" s="76"/>
      <c r="N28" s="77">
        <f>IF(M28&gt;0,0,L28)</f>
        <v>0</v>
      </c>
      <c r="O28" s="83">
        <f>IF(COUNT(G28,J28)&gt;2,"out",MAX(H28,K28,N28))</f>
        <v>0</v>
      </c>
      <c r="P28" s="78">
        <v>282.5</v>
      </c>
      <c r="Q28" s="76">
        <v>1</v>
      </c>
      <c r="R28" s="77">
        <f>IF(Q28&gt;0,0,P28)</f>
        <v>0</v>
      </c>
      <c r="S28" s="78">
        <v>282.5</v>
      </c>
      <c r="T28" s="76">
        <v>1</v>
      </c>
      <c r="U28" s="77">
        <f>IF(T28&gt;0,0,S28)</f>
        <v>0</v>
      </c>
      <c r="V28" s="78">
        <v>282.5</v>
      </c>
      <c r="W28" s="76">
        <v>1</v>
      </c>
      <c r="X28" s="77">
        <f>IF(W28&gt;0,0,V28)</f>
        <v>0</v>
      </c>
      <c r="Y28" s="63"/>
      <c r="Z28" s="151"/>
      <c r="AA28" s="83">
        <f>MAX(R28,U28,X28)</f>
        <v>0</v>
      </c>
      <c r="AB28" s="78">
        <f>O28+AA28</f>
        <v>0</v>
      </c>
      <c r="AC28" s="78"/>
      <c r="AD28" s="76"/>
      <c r="AE28" s="77">
        <f>IF(AD28&gt;0,0,AC28)</f>
        <v>0</v>
      </c>
      <c r="AF28" s="78"/>
      <c r="AG28" s="76"/>
      <c r="AH28" s="77">
        <f>IF(AG28&gt;0,0,AF28)</f>
        <v>0</v>
      </c>
      <c r="AI28" s="78"/>
      <c r="AJ28" s="76"/>
      <c r="AK28" s="77">
        <f>IF(AJ28&gt;0,0,AI28)</f>
        <v>0</v>
      </c>
      <c r="AL28" s="83">
        <f>MAX(AE28,AH28,AK28)</f>
        <v>0</v>
      </c>
      <c r="AM28" s="84">
        <f>(AL28+AA28+O28)</f>
        <v>0</v>
      </c>
      <c r="AN28" s="85">
        <f>(AM28*2.2046)</f>
        <v>0</v>
      </c>
      <c r="AO28" s="140"/>
      <c r="AP28" s="141" t="s">
        <v>149</v>
      </c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</row>
    <row r="29" spans="1:52" s="143" customFormat="1" ht="12.75">
      <c r="A29" s="41" t="s">
        <v>102</v>
      </c>
      <c r="B29" s="76">
        <v>24</v>
      </c>
      <c r="C29" s="109" t="s">
        <v>94</v>
      </c>
      <c r="D29" s="35" t="s">
        <v>105</v>
      </c>
      <c r="E29" s="76">
        <v>149</v>
      </c>
      <c r="F29" s="78"/>
      <c r="G29" s="76"/>
      <c r="H29" s="77">
        <f>IF(G29&gt;0,0,F29)</f>
        <v>0</v>
      </c>
      <c r="I29" s="78"/>
      <c r="J29" s="76"/>
      <c r="K29" s="77">
        <f>IF(J29&gt;0,0,I29)</f>
        <v>0</v>
      </c>
      <c r="L29" s="78"/>
      <c r="M29" s="76"/>
      <c r="N29" s="77">
        <f>IF(M29&gt;0,0,L29)</f>
        <v>0</v>
      </c>
      <c r="O29" s="83">
        <f>IF(COUNT(G29,J29)&gt;2,"out",MAX(H29,K29,N29))</f>
        <v>0</v>
      </c>
      <c r="P29" s="78">
        <v>265</v>
      </c>
      <c r="Q29" s="76">
        <v>1</v>
      </c>
      <c r="R29" s="77">
        <f>IF(Q29&gt;0,0,P29)</f>
        <v>0</v>
      </c>
      <c r="S29" s="78">
        <v>265</v>
      </c>
      <c r="T29" s="76">
        <v>1</v>
      </c>
      <c r="U29" s="77">
        <f>IF(T29&gt;0,0,S29)</f>
        <v>0</v>
      </c>
      <c r="V29" s="78">
        <v>277.5</v>
      </c>
      <c r="W29" s="76">
        <v>1</v>
      </c>
      <c r="X29" s="77">
        <f>IF(W29&gt;0,0,V29)</f>
        <v>0</v>
      </c>
      <c r="Y29" s="63"/>
      <c r="Z29" s="151"/>
      <c r="AA29" s="83">
        <f>MAX(R29,U29,X29)</f>
        <v>0</v>
      </c>
      <c r="AB29" s="78">
        <f>O29+AA29</f>
        <v>0</v>
      </c>
      <c r="AC29" s="78"/>
      <c r="AD29" s="76"/>
      <c r="AE29" s="77">
        <f>IF(AD29&gt;0,0,AC29)</f>
        <v>0</v>
      </c>
      <c r="AF29" s="78"/>
      <c r="AG29" s="76"/>
      <c r="AH29" s="77">
        <f>IF(AG29&gt;0,0,AF29)</f>
        <v>0</v>
      </c>
      <c r="AI29" s="78"/>
      <c r="AJ29" s="76"/>
      <c r="AK29" s="77">
        <f>IF(AJ29&gt;0,0,AI29)</f>
        <v>0</v>
      </c>
      <c r="AL29" s="83">
        <f>MAX(AE29,AH29,AK29)</f>
        <v>0</v>
      </c>
      <c r="AM29" s="84">
        <f>(AL29+AA29+O29)</f>
        <v>0</v>
      </c>
      <c r="AN29" s="85">
        <f>(AM29*2.2046)</f>
        <v>0</v>
      </c>
      <c r="AO29" s="140"/>
      <c r="AP29" s="141" t="s">
        <v>149</v>
      </c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</row>
    <row r="30" spans="1:52" s="144" customFormat="1" ht="12.75">
      <c r="A30"/>
      <c r="B30" s="42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</row>
    <row r="31" spans="1:52" s="155" customFormat="1" ht="15.75">
      <c r="A31" s="152" t="s">
        <v>163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s="144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49"/>
  <sheetViews>
    <sheetView tabSelected="1" workbookViewId="0" topLeftCell="A1">
      <selection activeCell="AQ9" sqref="AQ9"/>
    </sheetView>
  </sheetViews>
  <sheetFormatPr defaultColWidth="9.140625" defaultRowHeight="12.75"/>
  <cols>
    <col min="1" max="1" width="21.421875" style="0" customWidth="1"/>
    <col min="2" max="2" width="6.8515625" style="0" customWidth="1"/>
    <col min="3" max="3" width="10.421875" style="0" customWidth="1"/>
    <col min="5" max="5" width="28.00390625" style="0" customWidth="1"/>
    <col min="7" max="7" width="9.140625" style="96" customWidth="1"/>
    <col min="8" max="8" width="0" style="96" hidden="1" customWidth="1"/>
    <col min="9" max="9" width="5.140625" style="96" hidden="1" customWidth="1"/>
    <col min="10" max="10" width="0" style="96" hidden="1" customWidth="1"/>
    <col min="11" max="11" width="9.421875" style="96" hidden="1" customWidth="1"/>
    <col min="12" max="12" width="4.00390625" style="96" hidden="1" customWidth="1"/>
    <col min="13" max="14" width="0" style="96" hidden="1" customWidth="1"/>
    <col min="15" max="15" width="4.57421875" style="96" hidden="1" customWidth="1"/>
    <col min="16" max="16" width="0" style="96" hidden="1" customWidth="1"/>
    <col min="17" max="17" width="9.140625" style="96" customWidth="1"/>
    <col min="18" max="26" width="0" style="96" hidden="1" customWidth="1"/>
    <col min="27" max="27" width="9.140625" style="96" customWidth="1"/>
    <col min="28" max="28" width="3.00390625" style="96" customWidth="1"/>
    <col min="29" max="29" width="9.140625" style="96" customWidth="1"/>
    <col min="30" max="30" width="9.140625" style="160" customWidth="1"/>
    <col min="31" max="31" width="3.421875" style="160" customWidth="1"/>
    <col min="32" max="32" width="9.140625" style="96" customWidth="1"/>
    <col min="33" max="41" width="0" style="96" hidden="1" customWidth="1"/>
    <col min="42" max="42" width="9.140625" style="96" customWidth="1"/>
    <col min="43" max="43" width="8.7109375" style="160" customWidth="1"/>
    <col min="44" max="44" width="3.00390625" style="160" customWidth="1"/>
    <col min="45" max="46" width="9.140625" style="96" customWidth="1"/>
    <col min="47" max="47" width="11.57421875" style="96" customWidth="1"/>
    <col min="48" max="48" width="5.140625" style="96" customWidth="1"/>
    <col min="49" max="49" width="15.00390625" style="96" customWidth="1"/>
  </cols>
  <sheetData>
    <row r="2" spans="1:49" ht="12.75">
      <c r="A2" s="27" t="s">
        <v>158</v>
      </c>
      <c r="B2" s="23"/>
      <c r="C2" s="87"/>
      <c r="D2" s="88"/>
      <c r="E2" s="86"/>
      <c r="F2" s="21"/>
      <c r="G2" s="86"/>
      <c r="H2" s="86"/>
      <c r="I2" s="86"/>
      <c r="J2" s="110"/>
      <c r="K2" s="86"/>
      <c r="L2" s="86"/>
      <c r="M2" s="110"/>
      <c r="N2" s="86"/>
      <c r="O2" s="86"/>
      <c r="P2" s="110"/>
      <c r="Q2" s="110"/>
      <c r="R2" s="86"/>
      <c r="S2" s="86"/>
      <c r="T2" s="110"/>
      <c r="U2" s="86"/>
      <c r="V2" s="86"/>
      <c r="W2" s="110"/>
      <c r="X2" s="86"/>
      <c r="Y2" s="86"/>
      <c r="Z2" s="110"/>
      <c r="AA2" s="110"/>
      <c r="AB2" s="110"/>
      <c r="AC2" s="110"/>
      <c r="AD2" s="156"/>
      <c r="AE2" s="156"/>
      <c r="AF2" s="86"/>
      <c r="AG2" s="86"/>
      <c r="AH2" s="86"/>
      <c r="AI2" s="110"/>
      <c r="AJ2" s="86"/>
      <c r="AK2" s="86"/>
      <c r="AL2" s="110"/>
      <c r="AM2" s="86"/>
      <c r="AN2" s="86"/>
      <c r="AO2" s="110"/>
      <c r="AP2" s="110"/>
      <c r="AQ2" s="156"/>
      <c r="AR2" s="156"/>
      <c r="AS2" s="110"/>
      <c r="AT2" s="110"/>
      <c r="AU2" s="110"/>
      <c r="AV2" s="110"/>
      <c r="AW2" s="110"/>
    </row>
    <row r="3" spans="1:49" ht="106.5">
      <c r="A3" s="1" t="s">
        <v>0</v>
      </c>
      <c r="B3" s="1" t="s">
        <v>1</v>
      </c>
      <c r="C3" s="90" t="s">
        <v>28</v>
      </c>
      <c r="D3" s="91" t="s">
        <v>23</v>
      </c>
      <c r="E3" s="89" t="s">
        <v>2</v>
      </c>
      <c r="F3" s="2" t="s">
        <v>26</v>
      </c>
      <c r="G3" s="111" t="s">
        <v>27</v>
      </c>
      <c r="H3" s="112" t="s">
        <v>5</v>
      </c>
      <c r="I3" s="112" t="s">
        <v>6</v>
      </c>
      <c r="J3" s="113" t="s">
        <v>7</v>
      </c>
      <c r="K3" s="114" t="s">
        <v>8</v>
      </c>
      <c r="L3" s="112" t="s">
        <v>6</v>
      </c>
      <c r="M3" s="113" t="s">
        <v>7</v>
      </c>
      <c r="N3" s="89" t="s">
        <v>9</v>
      </c>
      <c r="O3" s="112" t="s">
        <v>6</v>
      </c>
      <c r="P3" s="113" t="s">
        <v>7</v>
      </c>
      <c r="Q3" s="115" t="s">
        <v>10</v>
      </c>
      <c r="R3" s="89" t="s">
        <v>11</v>
      </c>
      <c r="S3" s="112" t="s">
        <v>6</v>
      </c>
      <c r="T3" s="113" t="s">
        <v>7</v>
      </c>
      <c r="U3" s="89" t="s">
        <v>12</v>
      </c>
      <c r="V3" s="112" t="s">
        <v>6</v>
      </c>
      <c r="W3" s="113" t="s">
        <v>7</v>
      </c>
      <c r="X3" s="89" t="s">
        <v>13</v>
      </c>
      <c r="Y3" s="112" t="s">
        <v>6</v>
      </c>
      <c r="Z3" s="113" t="s">
        <v>7</v>
      </c>
      <c r="AA3" s="113" t="s">
        <v>161</v>
      </c>
      <c r="AB3" s="113" t="s">
        <v>160</v>
      </c>
      <c r="AC3" s="115" t="s">
        <v>14</v>
      </c>
      <c r="AD3" s="157" t="s">
        <v>159</v>
      </c>
      <c r="AE3" s="157" t="s">
        <v>160</v>
      </c>
      <c r="AF3" s="116" t="s">
        <v>15</v>
      </c>
      <c r="AG3" s="89" t="s">
        <v>16</v>
      </c>
      <c r="AH3" s="112" t="s">
        <v>6</v>
      </c>
      <c r="AI3" s="113" t="s">
        <v>7</v>
      </c>
      <c r="AJ3" s="89" t="s">
        <v>17</v>
      </c>
      <c r="AK3" s="112" t="s">
        <v>6</v>
      </c>
      <c r="AL3" s="113" t="s">
        <v>7</v>
      </c>
      <c r="AM3" s="89" t="s">
        <v>18</v>
      </c>
      <c r="AN3" s="112" t="s">
        <v>6</v>
      </c>
      <c r="AO3" s="113" t="s">
        <v>7</v>
      </c>
      <c r="AP3" s="115" t="s">
        <v>19</v>
      </c>
      <c r="AQ3" s="157" t="s">
        <v>162</v>
      </c>
      <c r="AR3" s="157" t="s">
        <v>160</v>
      </c>
      <c r="AS3" s="117" t="s">
        <v>24</v>
      </c>
      <c r="AT3" s="115" t="s">
        <v>21</v>
      </c>
      <c r="AU3" s="115" t="s">
        <v>25</v>
      </c>
      <c r="AV3" s="115" t="s">
        <v>20</v>
      </c>
      <c r="AW3" s="115" t="s">
        <v>22</v>
      </c>
    </row>
    <row r="4" spans="1:49" s="121" customFormat="1" ht="12">
      <c r="A4" s="48" t="s">
        <v>64</v>
      </c>
      <c r="B4" s="32">
        <v>15</v>
      </c>
      <c r="C4" s="92">
        <v>0.8369</v>
      </c>
      <c r="D4" s="93">
        <v>1</v>
      </c>
      <c r="E4" s="120" t="s">
        <v>115</v>
      </c>
      <c r="F4" s="48">
        <v>60</v>
      </c>
      <c r="G4" s="32">
        <v>59.7</v>
      </c>
      <c r="H4" s="99">
        <v>202.5</v>
      </c>
      <c r="I4" s="32">
        <v>0</v>
      </c>
      <c r="J4" s="100">
        <f aca="true" t="shared" si="0" ref="J4:J22">IF(I4&gt;0,0,H4)</f>
        <v>202.5</v>
      </c>
      <c r="K4" s="99">
        <v>217.5</v>
      </c>
      <c r="L4" s="32">
        <v>1</v>
      </c>
      <c r="M4" s="100">
        <f aca="true" t="shared" si="1" ref="M4:M22">IF(L4&gt;0,0,K4)</f>
        <v>0</v>
      </c>
      <c r="N4" s="99">
        <v>230</v>
      </c>
      <c r="O4" s="32">
        <v>1</v>
      </c>
      <c r="P4" s="100">
        <f aca="true" t="shared" si="2" ref="P4:P22">IF(O4&gt;0,0,N4)</f>
        <v>0</v>
      </c>
      <c r="Q4" s="101">
        <f aca="true" t="shared" si="3" ref="Q4:Q22">IF(COUNT(I4,L4)&gt;2,"out",MAX(J4,M4,P4))</f>
        <v>202.5</v>
      </c>
      <c r="R4" s="99">
        <v>110</v>
      </c>
      <c r="S4" s="32">
        <v>0</v>
      </c>
      <c r="T4" s="100">
        <f aca="true" t="shared" si="4" ref="T4:T22">IF(S4&gt;0,0,R4)</f>
        <v>110</v>
      </c>
      <c r="U4" s="99">
        <v>117.5</v>
      </c>
      <c r="V4" s="32">
        <v>1</v>
      </c>
      <c r="W4" s="100">
        <f aca="true" t="shared" si="5" ref="W4:W22">IF(V4&gt;0,0,U4)</f>
        <v>0</v>
      </c>
      <c r="X4" s="99">
        <v>120</v>
      </c>
      <c r="Y4" s="32">
        <v>1</v>
      </c>
      <c r="Z4" s="100">
        <f aca="true" t="shared" si="6" ref="Z4:Z22">IF(Y4&gt;0,0,X4)</f>
        <v>0</v>
      </c>
      <c r="AA4" s="161"/>
      <c r="AB4" s="165"/>
      <c r="AC4" s="101">
        <f aca="true" t="shared" si="7" ref="AC4:AC21">MAX(T4,W4,Z4)</f>
        <v>110</v>
      </c>
      <c r="AD4" s="158"/>
      <c r="AE4" s="168"/>
      <c r="AF4" s="99">
        <f aca="true" t="shared" si="8" ref="AF4:AF22">Q4+AC4</f>
        <v>312.5</v>
      </c>
      <c r="AG4" s="99">
        <v>145</v>
      </c>
      <c r="AH4" s="32">
        <v>0</v>
      </c>
      <c r="AI4" s="100">
        <f aca="true" t="shared" si="9" ref="AI4:AI22">IF(AH4&gt;0,0,AG4)</f>
        <v>145</v>
      </c>
      <c r="AJ4" s="99">
        <v>170.5</v>
      </c>
      <c r="AK4" s="32">
        <v>0</v>
      </c>
      <c r="AL4" s="100">
        <f aca="true" t="shared" si="10" ref="AL4:AL22">IF(AK4&gt;0,0,AJ4)</f>
        <v>170.5</v>
      </c>
      <c r="AM4" s="99">
        <v>182.5</v>
      </c>
      <c r="AN4" s="32">
        <v>1</v>
      </c>
      <c r="AO4" s="100">
        <f aca="true" t="shared" si="11" ref="AO4:AO22">IF(AN4&gt;0,0,AM4)</f>
        <v>0</v>
      </c>
      <c r="AP4" s="101">
        <f aca="true" t="shared" si="12" ref="AP4:AP22">MAX(AI4,AL4,AO4)</f>
        <v>170.5</v>
      </c>
      <c r="AQ4" s="158"/>
      <c r="AR4" s="168"/>
      <c r="AS4" s="100">
        <f aca="true" t="shared" si="13" ref="AS4:AS22">(AP4+AC4+Q4)</f>
        <v>483</v>
      </c>
      <c r="AT4" s="102">
        <f aca="true" t="shared" si="14" ref="AT4:AT22">(AS4*C4*D4)</f>
        <v>404.2227</v>
      </c>
      <c r="AU4" s="102">
        <f aca="true" t="shared" si="15" ref="AU4:AU22">(AS4*2.2046)</f>
        <v>1064.8218000000002</v>
      </c>
      <c r="AV4" s="103">
        <v>1</v>
      </c>
      <c r="AW4" s="104"/>
    </row>
    <row r="5" spans="1:49" s="121" customFormat="1" ht="12">
      <c r="A5" s="48" t="s">
        <v>65</v>
      </c>
      <c r="B5" s="32">
        <v>14</v>
      </c>
      <c r="C5" s="92">
        <v>0.70045</v>
      </c>
      <c r="D5" s="94">
        <v>1</v>
      </c>
      <c r="E5" s="120" t="s">
        <v>115</v>
      </c>
      <c r="F5" s="48">
        <v>75</v>
      </c>
      <c r="G5" s="95">
        <v>73.3</v>
      </c>
      <c r="H5" s="99">
        <v>102.5</v>
      </c>
      <c r="I5" s="32">
        <v>0</v>
      </c>
      <c r="J5" s="100">
        <f t="shared" si="0"/>
        <v>102.5</v>
      </c>
      <c r="K5" s="99">
        <v>120</v>
      </c>
      <c r="L5" s="32">
        <v>0</v>
      </c>
      <c r="M5" s="100">
        <f t="shared" si="1"/>
        <v>120</v>
      </c>
      <c r="N5" s="99">
        <v>130</v>
      </c>
      <c r="O5" s="32">
        <v>1</v>
      </c>
      <c r="P5" s="100">
        <f t="shared" si="2"/>
        <v>0</v>
      </c>
      <c r="Q5" s="101">
        <f t="shared" si="3"/>
        <v>120</v>
      </c>
      <c r="R5" s="99">
        <v>60</v>
      </c>
      <c r="S5" s="32">
        <v>0</v>
      </c>
      <c r="T5" s="100">
        <f t="shared" si="4"/>
        <v>60</v>
      </c>
      <c r="U5" s="99">
        <v>72.5</v>
      </c>
      <c r="V5" s="32">
        <v>0</v>
      </c>
      <c r="W5" s="100">
        <f t="shared" si="5"/>
        <v>72.5</v>
      </c>
      <c r="X5" s="99">
        <v>75</v>
      </c>
      <c r="Y5" s="32">
        <v>1</v>
      </c>
      <c r="Z5" s="100">
        <f t="shared" si="6"/>
        <v>0</v>
      </c>
      <c r="AA5" s="161"/>
      <c r="AB5" s="165"/>
      <c r="AC5" s="101">
        <f t="shared" si="7"/>
        <v>72.5</v>
      </c>
      <c r="AD5" s="158"/>
      <c r="AE5" s="168"/>
      <c r="AF5" s="99">
        <f t="shared" si="8"/>
        <v>192.5</v>
      </c>
      <c r="AG5" s="99">
        <v>112.5</v>
      </c>
      <c r="AH5" s="32">
        <v>0</v>
      </c>
      <c r="AI5" s="100">
        <f t="shared" si="9"/>
        <v>112.5</v>
      </c>
      <c r="AJ5" s="99">
        <v>130</v>
      </c>
      <c r="AK5" s="32">
        <v>0</v>
      </c>
      <c r="AL5" s="100">
        <f t="shared" si="10"/>
        <v>130</v>
      </c>
      <c r="AM5" s="99">
        <v>142.5</v>
      </c>
      <c r="AN5" s="32">
        <v>0</v>
      </c>
      <c r="AO5" s="100">
        <f t="shared" si="11"/>
        <v>142.5</v>
      </c>
      <c r="AP5" s="101">
        <f t="shared" si="12"/>
        <v>142.5</v>
      </c>
      <c r="AQ5" s="158"/>
      <c r="AR5" s="168"/>
      <c r="AS5" s="100">
        <f t="shared" si="13"/>
        <v>335</v>
      </c>
      <c r="AT5" s="102">
        <f t="shared" si="14"/>
        <v>234.65075000000002</v>
      </c>
      <c r="AU5" s="102">
        <f t="shared" si="15"/>
        <v>738.541</v>
      </c>
      <c r="AV5" s="104">
        <v>1</v>
      </c>
      <c r="AW5" s="104"/>
    </row>
    <row r="6" spans="1:49" s="121" customFormat="1" ht="12">
      <c r="A6" s="48" t="s">
        <v>67</v>
      </c>
      <c r="B6" s="32">
        <v>18</v>
      </c>
      <c r="C6" s="92">
        <v>0.68855</v>
      </c>
      <c r="D6" s="93">
        <v>1</v>
      </c>
      <c r="E6" s="120" t="s">
        <v>134</v>
      </c>
      <c r="F6" s="48">
        <v>75</v>
      </c>
      <c r="G6" s="32">
        <v>75</v>
      </c>
      <c r="H6" s="99">
        <v>260</v>
      </c>
      <c r="I6" s="32">
        <v>0</v>
      </c>
      <c r="J6" s="100">
        <f t="shared" si="0"/>
        <v>260</v>
      </c>
      <c r="K6" s="99">
        <v>277.5</v>
      </c>
      <c r="L6" s="32">
        <v>0</v>
      </c>
      <c r="M6" s="100">
        <f t="shared" si="1"/>
        <v>277.5</v>
      </c>
      <c r="N6" s="99">
        <v>287.5</v>
      </c>
      <c r="O6" s="32">
        <v>1</v>
      </c>
      <c r="P6" s="100">
        <f t="shared" si="2"/>
        <v>0</v>
      </c>
      <c r="Q6" s="101">
        <f t="shared" si="3"/>
        <v>277.5</v>
      </c>
      <c r="R6" s="99">
        <v>185</v>
      </c>
      <c r="S6" s="32">
        <v>0</v>
      </c>
      <c r="T6" s="100">
        <f t="shared" si="4"/>
        <v>185</v>
      </c>
      <c r="U6" s="99">
        <v>200.5</v>
      </c>
      <c r="V6" s="32">
        <v>1</v>
      </c>
      <c r="W6" s="100">
        <f t="shared" si="5"/>
        <v>0</v>
      </c>
      <c r="X6" s="99">
        <v>200.5</v>
      </c>
      <c r="Y6" s="32">
        <v>0</v>
      </c>
      <c r="Z6" s="100">
        <f t="shared" si="6"/>
        <v>200.5</v>
      </c>
      <c r="AA6" s="162">
        <v>205</v>
      </c>
      <c r="AB6" s="165">
        <v>0</v>
      </c>
      <c r="AC6" s="101">
        <v>200</v>
      </c>
      <c r="AD6" s="158"/>
      <c r="AE6" s="168"/>
      <c r="AF6" s="99">
        <f t="shared" si="8"/>
        <v>477.5</v>
      </c>
      <c r="AG6" s="99">
        <v>235</v>
      </c>
      <c r="AH6" s="32">
        <v>0</v>
      </c>
      <c r="AI6" s="100">
        <f t="shared" si="9"/>
        <v>235</v>
      </c>
      <c r="AJ6" s="99">
        <v>245.5</v>
      </c>
      <c r="AK6" s="32">
        <v>1</v>
      </c>
      <c r="AL6" s="100">
        <f t="shared" si="10"/>
        <v>0</v>
      </c>
      <c r="AM6" s="99">
        <v>250</v>
      </c>
      <c r="AN6" s="32">
        <v>1</v>
      </c>
      <c r="AO6" s="100">
        <f t="shared" si="11"/>
        <v>0</v>
      </c>
      <c r="AP6" s="101">
        <f t="shared" si="12"/>
        <v>235</v>
      </c>
      <c r="AQ6" s="158"/>
      <c r="AR6" s="168"/>
      <c r="AS6" s="100">
        <f t="shared" si="13"/>
        <v>712.5</v>
      </c>
      <c r="AT6" s="102">
        <f t="shared" si="14"/>
        <v>490.591875</v>
      </c>
      <c r="AU6" s="102">
        <f t="shared" si="15"/>
        <v>1570.7775000000001</v>
      </c>
      <c r="AV6" s="104">
        <v>1</v>
      </c>
      <c r="AW6" s="104" t="s">
        <v>151</v>
      </c>
    </row>
    <row r="7" spans="1:49" s="121" customFormat="1" ht="12">
      <c r="A7" s="48" t="s">
        <v>68</v>
      </c>
      <c r="B7" s="32">
        <v>18</v>
      </c>
      <c r="C7" s="92">
        <v>0.61455</v>
      </c>
      <c r="D7" s="94">
        <v>1</v>
      </c>
      <c r="E7" s="120" t="s">
        <v>134</v>
      </c>
      <c r="F7" s="48">
        <v>90</v>
      </c>
      <c r="G7" s="32">
        <v>89.3</v>
      </c>
      <c r="H7" s="99">
        <v>242.5</v>
      </c>
      <c r="I7" s="32">
        <v>0</v>
      </c>
      <c r="J7" s="100">
        <f t="shared" si="0"/>
        <v>242.5</v>
      </c>
      <c r="K7" s="99">
        <v>267.5</v>
      </c>
      <c r="L7" s="32">
        <v>1</v>
      </c>
      <c r="M7" s="100">
        <f t="shared" si="1"/>
        <v>0</v>
      </c>
      <c r="N7" s="99">
        <v>275</v>
      </c>
      <c r="O7" s="32">
        <v>0</v>
      </c>
      <c r="P7" s="100">
        <f t="shared" si="2"/>
        <v>275</v>
      </c>
      <c r="Q7" s="101">
        <f t="shared" si="3"/>
        <v>275</v>
      </c>
      <c r="R7" s="99">
        <v>145</v>
      </c>
      <c r="S7" s="32">
        <v>0</v>
      </c>
      <c r="T7" s="100">
        <f t="shared" si="4"/>
        <v>145</v>
      </c>
      <c r="U7" s="99">
        <v>162.5</v>
      </c>
      <c r="V7" s="32">
        <v>0</v>
      </c>
      <c r="W7" s="100">
        <f t="shared" si="5"/>
        <v>162.5</v>
      </c>
      <c r="X7" s="99">
        <v>172.5</v>
      </c>
      <c r="Y7" s="32">
        <v>0</v>
      </c>
      <c r="Z7" s="100">
        <f t="shared" si="6"/>
        <v>172.5</v>
      </c>
      <c r="AA7" s="161">
        <v>282.5</v>
      </c>
      <c r="AB7" s="165">
        <v>1</v>
      </c>
      <c r="AC7" s="101">
        <f t="shared" si="7"/>
        <v>172.5</v>
      </c>
      <c r="AD7" s="158">
        <v>183</v>
      </c>
      <c r="AE7" s="168">
        <v>1</v>
      </c>
      <c r="AF7" s="99">
        <f t="shared" si="8"/>
        <v>447.5</v>
      </c>
      <c r="AG7" s="99">
        <v>230</v>
      </c>
      <c r="AH7" s="32">
        <v>0</v>
      </c>
      <c r="AI7" s="100">
        <f t="shared" si="9"/>
        <v>230</v>
      </c>
      <c r="AJ7" s="99">
        <v>257.5</v>
      </c>
      <c r="AK7" s="32">
        <v>0</v>
      </c>
      <c r="AL7" s="100">
        <f t="shared" si="10"/>
        <v>257.5</v>
      </c>
      <c r="AM7" s="99">
        <v>275</v>
      </c>
      <c r="AN7" s="32">
        <v>1</v>
      </c>
      <c r="AO7" s="100">
        <f t="shared" si="11"/>
        <v>0</v>
      </c>
      <c r="AP7" s="101">
        <f t="shared" si="12"/>
        <v>257.5</v>
      </c>
      <c r="AQ7" s="158"/>
      <c r="AR7" s="168"/>
      <c r="AS7" s="100">
        <f t="shared" si="13"/>
        <v>705</v>
      </c>
      <c r="AT7" s="102">
        <f t="shared" si="14"/>
        <v>433.25775000000004</v>
      </c>
      <c r="AU7" s="102">
        <f t="shared" si="15"/>
        <v>1554.2430000000002</v>
      </c>
      <c r="AV7" s="104">
        <v>1</v>
      </c>
      <c r="AW7" s="104"/>
    </row>
    <row r="8" spans="1:49" s="121" customFormat="1" ht="12">
      <c r="A8" s="48" t="s">
        <v>69</v>
      </c>
      <c r="B8" s="32">
        <v>18</v>
      </c>
      <c r="C8" s="92">
        <v>0.61845</v>
      </c>
      <c r="D8" s="93">
        <v>1</v>
      </c>
      <c r="E8" s="120" t="s">
        <v>134</v>
      </c>
      <c r="F8" s="48">
        <v>90</v>
      </c>
      <c r="G8" s="32">
        <v>88.3</v>
      </c>
      <c r="H8" s="99">
        <v>162.5</v>
      </c>
      <c r="I8" s="32">
        <v>0</v>
      </c>
      <c r="J8" s="100">
        <f t="shared" si="0"/>
        <v>162.5</v>
      </c>
      <c r="K8" s="99">
        <v>180</v>
      </c>
      <c r="L8" s="32">
        <v>0</v>
      </c>
      <c r="M8" s="100">
        <f t="shared" si="1"/>
        <v>180</v>
      </c>
      <c r="N8" s="99">
        <v>190</v>
      </c>
      <c r="O8" s="32">
        <v>0</v>
      </c>
      <c r="P8" s="100">
        <f t="shared" si="2"/>
        <v>190</v>
      </c>
      <c r="Q8" s="101">
        <f t="shared" si="3"/>
        <v>190</v>
      </c>
      <c r="R8" s="99">
        <v>80</v>
      </c>
      <c r="S8" s="32">
        <v>0</v>
      </c>
      <c r="T8" s="100">
        <f t="shared" si="4"/>
        <v>80</v>
      </c>
      <c r="U8" s="99">
        <v>90</v>
      </c>
      <c r="V8" s="32">
        <v>0</v>
      </c>
      <c r="W8" s="100">
        <f t="shared" si="5"/>
        <v>90</v>
      </c>
      <c r="X8" s="99">
        <v>100</v>
      </c>
      <c r="Y8" s="32">
        <v>0</v>
      </c>
      <c r="Z8" s="100">
        <f t="shared" si="6"/>
        <v>100</v>
      </c>
      <c r="AA8" s="161"/>
      <c r="AB8" s="165"/>
      <c r="AC8" s="101">
        <f t="shared" si="7"/>
        <v>100</v>
      </c>
      <c r="AD8" s="158"/>
      <c r="AE8" s="168"/>
      <c r="AF8" s="99">
        <f t="shared" si="8"/>
        <v>290</v>
      </c>
      <c r="AG8" s="99">
        <v>160</v>
      </c>
      <c r="AH8" s="32">
        <v>0</v>
      </c>
      <c r="AI8" s="100">
        <f t="shared" si="9"/>
        <v>160</v>
      </c>
      <c r="AJ8" s="99">
        <v>177.5</v>
      </c>
      <c r="AK8" s="32">
        <v>0</v>
      </c>
      <c r="AL8" s="100">
        <f t="shared" si="10"/>
        <v>177.5</v>
      </c>
      <c r="AM8" s="99">
        <v>190</v>
      </c>
      <c r="AN8" s="32">
        <v>0</v>
      </c>
      <c r="AO8" s="100">
        <f t="shared" si="11"/>
        <v>190</v>
      </c>
      <c r="AP8" s="101">
        <f t="shared" si="12"/>
        <v>190</v>
      </c>
      <c r="AQ8" s="158"/>
      <c r="AR8" s="168"/>
      <c r="AS8" s="100">
        <f t="shared" si="13"/>
        <v>480</v>
      </c>
      <c r="AT8" s="102">
        <f t="shared" si="14"/>
        <v>296.85600000000005</v>
      </c>
      <c r="AU8" s="102">
        <f t="shared" si="15"/>
        <v>1058.208</v>
      </c>
      <c r="AV8" s="104">
        <v>2</v>
      </c>
      <c r="AW8" s="104"/>
    </row>
    <row r="9" spans="1:49" s="121" customFormat="1" ht="12">
      <c r="A9" s="48" t="s">
        <v>70</v>
      </c>
      <c r="B9" s="122">
        <v>18</v>
      </c>
      <c r="C9" s="123">
        <v>0.55</v>
      </c>
      <c r="D9" s="124">
        <v>1</v>
      </c>
      <c r="E9" s="120" t="s">
        <v>134</v>
      </c>
      <c r="F9" s="48">
        <v>125</v>
      </c>
      <c r="G9" s="122">
        <v>120.9</v>
      </c>
      <c r="H9" s="122">
        <v>225</v>
      </c>
      <c r="I9" s="122">
        <v>0</v>
      </c>
      <c r="J9" s="100">
        <f t="shared" si="0"/>
        <v>225</v>
      </c>
      <c r="K9" s="122">
        <v>240</v>
      </c>
      <c r="L9" s="122">
        <v>0</v>
      </c>
      <c r="M9" s="100">
        <f t="shared" si="1"/>
        <v>240</v>
      </c>
      <c r="N9" s="122">
        <v>260</v>
      </c>
      <c r="O9" s="122">
        <v>0</v>
      </c>
      <c r="P9" s="100">
        <f t="shared" si="2"/>
        <v>260</v>
      </c>
      <c r="Q9" s="101">
        <f t="shared" si="3"/>
        <v>260</v>
      </c>
      <c r="R9" s="122">
        <v>165</v>
      </c>
      <c r="S9" s="122">
        <v>0</v>
      </c>
      <c r="T9" s="100">
        <f t="shared" si="4"/>
        <v>165</v>
      </c>
      <c r="U9" s="122">
        <v>182.5</v>
      </c>
      <c r="V9" s="122">
        <v>0</v>
      </c>
      <c r="W9" s="100">
        <f t="shared" si="5"/>
        <v>182.5</v>
      </c>
      <c r="X9" s="122">
        <v>187.5</v>
      </c>
      <c r="Y9" s="122">
        <v>0</v>
      </c>
      <c r="Z9" s="100">
        <f t="shared" si="6"/>
        <v>187.5</v>
      </c>
      <c r="AA9" s="161"/>
      <c r="AB9" s="165"/>
      <c r="AC9" s="101">
        <f t="shared" si="7"/>
        <v>187.5</v>
      </c>
      <c r="AD9" s="158"/>
      <c r="AE9" s="168"/>
      <c r="AF9" s="99">
        <f t="shared" si="8"/>
        <v>447.5</v>
      </c>
      <c r="AG9" s="122">
        <v>212.5</v>
      </c>
      <c r="AH9" s="122">
        <v>0</v>
      </c>
      <c r="AI9" s="100">
        <f t="shared" si="9"/>
        <v>212.5</v>
      </c>
      <c r="AJ9" s="122">
        <v>242.5</v>
      </c>
      <c r="AK9" s="122">
        <v>0</v>
      </c>
      <c r="AL9" s="100">
        <f t="shared" si="10"/>
        <v>242.5</v>
      </c>
      <c r="AM9" s="122">
        <v>260</v>
      </c>
      <c r="AN9" s="122">
        <v>1</v>
      </c>
      <c r="AO9" s="100">
        <f t="shared" si="11"/>
        <v>0</v>
      </c>
      <c r="AP9" s="101">
        <f t="shared" si="12"/>
        <v>242.5</v>
      </c>
      <c r="AQ9" s="158"/>
      <c r="AR9" s="168"/>
      <c r="AS9" s="100">
        <f t="shared" si="13"/>
        <v>690</v>
      </c>
      <c r="AT9" s="102">
        <f t="shared" si="14"/>
        <v>379.50000000000006</v>
      </c>
      <c r="AU9" s="102">
        <f t="shared" si="15"/>
        <v>1521.174</v>
      </c>
      <c r="AV9" s="122">
        <v>1</v>
      </c>
      <c r="AW9" s="122"/>
    </row>
    <row r="10" spans="1:49" s="121" customFormat="1" ht="12">
      <c r="A10" s="48" t="s">
        <v>71</v>
      </c>
      <c r="B10" s="122">
        <v>19</v>
      </c>
      <c r="C10" s="123">
        <v>0.534355</v>
      </c>
      <c r="D10" s="124">
        <v>1</v>
      </c>
      <c r="E10" s="120" t="s">
        <v>134</v>
      </c>
      <c r="F10" s="48">
        <v>140</v>
      </c>
      <c r="G10" s="122">
        <v>136.3</v>
      </c>
      <c r="H10" s="122">
        <v>310</v>
      </c>
      <c r="I10" s="122">
        <v>0</v>
      </c>
      <c r="J10" s="100">
        <f t="shared" si="0"/>
        <v>310</v>
      </c>
      <c r="K10" s="122">
        <v>327.5</v>
      </c>
      <c r="L10" s="122">
        <v>0</v>
      </c>
      <c r="M10" s="100">
        <f t="shared" si="1"/>
        <v>327.5</v>
      </c>
      <c r="N10" s="122">
        <v>342.5</v>
      </c>
      <c r="O10" s="122">
        <v>1</v>
      </c>
      <c r="P10" s="100">
        <f t="shared" si="2"/>
        <v>0</v>
      </c>
      <c r="Q10" s="101">
        <f t="shared" si="3"/>
        <v>327.5</v>
      </c>
      <c r="R10" s="122">
        <v>227.5</v>
      </c>
      <c r="S10" s="122">
        <v>0</v>
      </c>
      <c r="T10" s="100">
        <f t="shared" si="4"/>
        <v>227.5</v>
      </c>
      <c r="U10" s="122">
        <v>247.5</v>
      </c>
      <c r="V10" s="122">
        <v>0</v>
      </c>
      <c r="W10" s="100">
        <f t="shared" si="5"/>
        <v>247.5</v>
      </c>
      <c r="X10" s="122">
        <v>252.5</v>
      </c>
      <c r="Y10" s="122">
        <v>1</v>
      </c>
      <c r="Z10" s="100">
        <f t="shared" si="6"/>
        <v>0</v>
      </c>
      <c r="AA10" s="161"/>
      <c r="AB10" s="165"/>
      <c r="AC10" s="101">
        <f t="shared" si="7"/>
        <v>247.5</v>
      </c>
      <c r="AD10" s="158"/>
      <c r="AE10" s="168"/>
      <c r="AF10" s="99">
        <f t="shared" si="8"/>
        <v>575</v>
      </c>
      <c r="AG10" s="122">
        <v>237.5</v>
      </c>
      <c r="AH10" s="122">
        <v>0</v>
      </c>
      <c r="AI10" s="100">
        <f t="shared" si="9"/>
        <v>237.5</v>
      </c>
      <c r="AJ10" s="122">
        <v>250</v>
      </c>
      <c r="AK10" s="122">
        <v>0</v>
      </c>
      <c r="AL10" s="100">
        <f t="shared" si="10"/>
        <v>250</v>
      </c>
      <c r="AM10" s="122">
        <v>265</v>
      </c>
      <c r="AN10" s="122">
        <v>1</v>
      </c>
      <c r="AO10" s="100">
        <f t="shared" si="11"/>
        <v>0</v>
      </c>
      <c r="AP10" s="101">
        <f t="shared" si="12"/>
        <v>250</v>
      </c>
      <c r="AQ10" s="158"/>
      <c r="AR10" s="168"/>
      <c r="AS10" s="100">
        <f t="shared" si="13"/>
        <v>825</v>
      </c>
      <c r="AT10" s="102">
        <f t="shared" si="14"/>
        <v>440.842875</v>
      </c>
      <c r="AU10" s="102">
        <f t="shared" si="15"/>
        <v>1818.795</v>
      </c>
      <c r="AV10" s="122">
        <v>1</v>
      </c>
      <c r="AW10" s="122" t="s">
        <v>151</v>
      </c>
    </row>
    <row r="11" spans="1:49" s="121" customFormat="1" ht="12">
      <c r="A11" s="48" t="s">
        <v>72</v>
      </c>
      <c r="B11" s="122">
        <v>19</v>
      </c>
      <c r="C11" s="123">
        <v>0.51933</v>
      </c>
      <c r="D11" s="124">
        <v>1</v>
      </c>
      <c r="E11" s="120" t="s">
        <v>134</v>
      </c>
      <c r="F11" s="48" t="s">
        <v>105</v>
      </c>
      <c r="G11" s="122">
        <v>155.1</v>
      </c>
      <c r="H11" s="122">
        <v>375</v>
      </c>
      <c r="I11" s="122">
        <v>1</v>
      </c>
      <c r="J11" s="100">
        <f t="shared" si="0"/>
        <v>0</v>
      </c>
      <c r="K11" s="122">
        <v>375</v>
      </c>
      <c r="L11" s="122">
        <v>1</v>
      </c>
      <c r="M11" s="100">
        <f t="shared" si="1"/>
        <v>0</v>
      </c>
      <c r="N11" s="122">
        <v>375</v>
      </c>
      <c r="O11" s="122">
        <v>1</v>
      </c>
      <c r="P11" s="100">
        <f t="shared" si="2"/>
        <v>0</v>
      </c>
      <c r="Q11" s="101">
        <f t="shared" si="3"/>
        <v>0</v>
      </c>
      <c r="R11" s="122"/>
      <c r="S11" s="122"/>
      <c r="T11" s="100">
        <f t="shared" si="4"/>
        <v>0</v>
      </c>
      <c r="U11" s="122"/>
      <c r="V11" s="122"/>
      <c r="W11" s="100">
        <f t="shared" si="5"/>
        <v>0</v>
      </c>
      <c r="X11" s="122"/>
      <c r="Y11" s="122"/>
      <c r="Z11" s="100">
        <f t="shared" si="6"/>
        <v>0</v>
      </c>
      <c r="AA11" s="161"/>
      <c r="AB11" s="165"/>
      <c r="AC11" s="101">
        <f t="shared" si="7"/>
        <v>0</v>
      </c>
      <c r="AD11" s="158"/>
      <c r="AE11" s="168"/>
      <c r="AF11" s="99">
        <f t="shared" si="8"/>
        <v>0</v>
      </c>
      <c r="AG11" s="122"/>
      <c r="AH11" s="122"/>
      <c r="AI11" s="100">
        <f t="shared" si="9"/>
        <v>0</v>
      </c>
      <c r="AJ11" s="122"/>
      <c r="AK11" s="122"/>
      <c r="AL11" s="100">
        <f t="shared" si="10"/>
        <v>0</v>
      </c>
      <c r="AM11" s="122"/>
      <c r="AN11" s="122"/>
      <c r="AO11" s="100">
        <f t="shared" si="11"/>
        <v>0</v>
      </c>
      <c r="AP11" s="101">
        <f t="shared" si="12"/>
        <v>0</v>
      </c>
      <c r="AQ11" s="158"/>
      <c r="AR11" s="168"/>
      <c r="AS11" s="100">
        <f t="shared" si="13"/>
        <v>0</v>
      </c>
      <c r="AT11" s="102">
        <f t="shared" si="14"/>
        <v>0</v>
      </c>
      <c r="AU11" s="102">
        <f t="shared" si="15"/>
        <v>0</v>
      </c>
      <c r="AV11" s="122">
        <v>1</v>
      </c>
      <c r="AW11" s="122"/>
    </row>
    <row r="12" spans="1:49" s="121" customFormat="1" ht="12">
      <c r="A12" s="48" t="s">
        <v>138</v>
      </c>
      <c r="B12" s="32">
        <v>16</v>
      </c>
      <c r="C12" s="92">
        <v>0.61185</v>
      </c>
      <c r="D12" s="93">
        <v>1</v>
      </c>
      <c r="E12" s="120" t="s">
        <v>135</v>
      </c>
      <c r="F12" s="48">
        <v>90</v>
      </c>
      <c r="G12" s="32">
        <v>90</v>
      </c>
      <c r="H12" s="99">
        <v>205</v>
      </c>
      <c r="I12" s="32">
        <v>0</v>
      </c>
      <c r="J12" s="100">
        <f t="shared" si="0"/>
        <v>205</v>
      </c>
      <c r="K12" s="99">
        <v>215</v>
      </c>
      <c r="L12" s="32">
        <v>0</v>
      </c>
      <c r="M12" s="100">
        <f t="shared" si="1"/>
        <v>215</v>
      </c>
      <c r="N12" s="99">
        <v>227.5</v>
      </c>
      <c r="O12" s="32">
        <v>1</v>
      </c>
      <c r="P12" s="100">
        <f t="shared" si="2"/>
        <v>0</v>
      </c>
      <c r="Q12" s="101">
        <f t="shared" si="3"/>
        <v>215</v>
      </c>
      <c r="R12" s="99">
        <v>130</v>
      </c>
      <c r="S12" s="32">
        <v>0</v>
      </c>
      <c r="T12" s="100">
        <f t="shared" si="4"/>
        <v>130</v>
      </c>
      <c r="U12" s="99">
        <v>140</v>
      </c>
      <c r="V12" s="32">
        <v>0</v>
      </c>
      <c r="W12" s="100">
        <f t="shared" si="5"/>
        <v>140</v>
      </c>
      <c r="X12" s="99">
        <v>150</v>
      </c>
      <c r="Y12" s="32">
        <v>0</v>
      </c>
      <c r="Z12" s="100">
        <f t="shared" si="6"/>
        <v>150</v>
      </c>
      <c r="AA12" s="161"/>
      <c r="AB12" s="165"/>
      <c r="AC12" s="101">
        <f t="shared" si="7"/>
        <v>150</v>
      </c>
      <c r="AD12" s="158"/>
      <c r="AE12" s="168"/>
      <c r="AF12" s="99">
        <f t="shared" si="8"/>
        <v>365</v>
      </c>
      <c r="AG12" s="99">
        <v>260</v>
      </c>
      <c r="AH12" s="32">
        <v>0</v>
      </c>
      <c r="AI12" s="100">
        <f t="shared" si="9"/>
        <v>260</v>
      </c>
      <c r="AJ12" s="99">
        <v>272.5</v>
      </c>
      <c r="AK12" s="32">
        <v>0</v>
      </c>
      <c r="AL12" s="100">
        <f t="shared" si="10"/>
        <v>272.5</v>
      </c>
      <c r="AM12" s="99">
        <v>275</v>
      </c>
      <c r="AN12" s="32">
        <v>1</v>
      </c>
      <c r="AO12" s="100">
        <f t="shared" si="11"/>
        <v>0</v>
      </c>
      <c r="AP12" s="101">
        <f t="shared" si="12"/>
        <v>272.5</v>
      </c>
      <c r="AQ12" s="158"/>
      <c r="AR12" s="168"/>
      <c r="AS12" s="100">
        <f t="shared" si="13"/>
        <v>637.5</v>
      </c>
      <c r="AT12" s="102">
        <f t="shared" si="14"/>
        <v>390.054375</v>
      </c>
      <c r="AU12" s="102">
        <f t="shared" si="15"/>
        <v>1405.4325000000001</v>
      </c>
      <c r="AV12" s="104">
        <v>1</v>
      </c>
      <c r="AW12" s="104"/>
    </row>
    <row r="13" spans="1:49" s="121" customFormat="1" ht="12">
      <c r="A13" s="48" t="s">
        <v>66</v>
      </c>
      <c r="B13" s="32">
        <v>17</v>
      </c>
      <c r="C13" s="92">
        <v>0.56645</v>
      </c>
      <c r="D13" s="93">
        <v>1</v>
      </c>
      <c r="E13" s="120" t="s">
        <v>135</v>
      </c>
      <c r="F13" s="48">
        <v>110</v>
      </c>
      <c r="G13" s="32">
        <v>107.4</v>
      </c>
      <c r="H13" s="99">
        <v>245</v>
      </c>
      <c r="I13" s="32">
        <v>1</v>
      </c>
      <c r="J13" s="100">
        <f t="shared" si="0"/>
        <v>0</v>
      </c>
      <c r="K13" s="99">
        <v>245</v>
      </c>
      <c r="L13" s="32">
        <v>0</v>
      </c>
      <c r="M13" s="100">
        <f t="shared" si="1"/>
        <v>245</v>
      </c>
      <c r="N13" s="99">
        <v>260</v>
      </c>
      <c r="O13" s="32">
        <v>1</v>
      </c>
      <c r="P13" s="100">
        <f t="shared" si="2"/>
        <v>0</v>
      </c>
      <c r="Q13" s="101">
        <f t="shared" si="3"/>
        <v>245</v>
      </c>
      <c r="R13" s="99">
        <v>175</v>
      </c>
      <c r="S13" s="32">
        <v>1</v>
      </c>
      <c r="T13" s="100">
        <f t="shared" si="4"/>
        <v>0</v>
      </c>
      <c r="U13" s="99">
        <v>175</v>
      </c>
      <c r="V13" s="32">
        <v>0</v>
      </c>
      <c r="W13" s="100">
        <f t="shared" si="5"/>
        <v>175</v>
      </c>
      <c r="X13" s="99">
        <v>182.5</v>
      </c>
      <c r="Y13" s="32">
        <v>0</v>
      </c>
      <c r="Z13" s="100">
        <f t="shared" si="6"/>
        <v>182.5</v>
      </c>
      <c r="AA13" s="161"/>
      <c r="AB13" s="165"/>
      <c r="AC13" s="101">
        <f t="shared" si="7"/>
        <v>182.5</v>
      </c>
      <c r="AD13" s="169"/>
      <c r="AE13" s="168"/>
      <c r="AF13" s="99">
        <f t="shared" si="8"/>
        <v>427.5</v>
      </c>
      <c r="AG13" s="99">
        <v>200</v>
      </c>
      <c r="AH13" s="32">
        <v>0</v>
      </c>
      <c r="AI13" s="100">
        <f t="shared" si="9"/>
        <v>200</v>
      </c>
      <c r="AJ13" s="99">
        <v>220</v>
      </c>
      <c r="AK13" s="32">
        <v>1</v>
      </c>
      <c r="AL13" s="100">
        <f t="shared" si="10"/>
        <v>0</v>
      </c>
      <c r="AM13" s="99">
        <v>220</v>
      </c>
      <c r="AN13" s="32">
        <v>1</v>
      </c>
      <c r="AO13" s="100">
        <f t="shared" si="11"/>
        <v>0</v>
      </c>
      <c r="AP13" s="101">
        <f t="shared" si="12"/>
        <v>200</v>
      </c>
      <c r="AQ13" s="158"/>
      <c r="AR13" s="168"/>
      <c r="AS13" s="100">
        <f t="shared" si="13"/>
        <v>627.5</v>
      </c>
      <c r="AT13" s="102">
        <f t="shared" si="14"/>
        <v>355.447375</v>
      </c>
      <c r="AU13" s="102">
        <f t="shared" si="15"/>
        <v>1383.3865</v>
      </c>
      <c r="AV13" s="104">
        <v>1</v>
      </c>
      <c r="AW13" s="104"/>
    </row>
    <row r="14" spans="1:49" s="121" customFormat="1" ht="12">
      <c r="A14" s="120" t="s">
        <v>124</v>
      </c>
      <c r="B14" s="32">
        <v>23</v>
      </c>
      <c r="C14" s="92">
        <v>1.0469</v>
      </c>
      <c r="D14" s="94">
        <v>1</v>
      </c>
      <c r="E14" s="120" t="s">
        <v>129</v>
      </c>
      <c r="F14" s="48" t="s">
        <v>93</v>
      </c>
      <c r="G14" s="32">
        <v>55.8</v>
      </c>
      <c r="H14" s="99">
        <v>85</v>
      </c>
      <c r="I14" s="32">
        <v>0</v>
      </c>
      <c r="J14" s="100">
        <f t="shared" si="0"/>
        <v>85</v>
      </c>
      <c r="K14" s="99">
        <v>92.5</v>
      </c>
      <c r="L14" s="32">
        <v>0</v>
      </c>
      <c r="M14" s="100">
        <f t="shared" si="1"/>
        <v>92.5</v>
      </c>
      <c r="N14" s="99">
        <v>97.5</v>
      </c>
      <c r="O14" s="32">
        <v>0</v>
      </c>
      <c r="P14" s="100">
        <f t="shared" si="2"/>
        <v>97.5</v>
      </c>
      <c r="Q14" s="101">
        <f t="shared" si="3"/>
        <v>97.5</v>
      </c>
      <c r="R14" s="99">
        <v>52.5</v>
      </c>
      <c r="S14" s="32">
        <v>1</v>
      </c>
      <c r="T14" s="100">
        <f t="shared" si="4"/>
        <v>0</v>
      </c>
      <c r="U14" s="99">
        <v>52.5</v>
      </c>
      <c r="V14" s="32">
        <v>0</v>
      </c>
      <c r="W14" s="100">
        <f t="shared" si="5"/>
        <v>52.5</v>
      </c>
      <c r="X14" s="99">
        <v>58</v>
      </c>
      <c r="Y14" s="32">
        <v>0</v>
      </c>
      <c r="Z14" s="100">
        <f t="shared" si="6"/>
        <v>58</v>
      </c>
      <c r="AA14" s="161"/>
      <c r="AB14" s="165"/>
      <c r="AC14" s="101">
        <v>57.5</v>
      </c>
      <c r="AD14" s="169">
        <v>60</v>
      </c>
      <c r="AE14" s="168">
        <v>0</v>
      </c>
      <c r="AF14" s="99">
        <f t="shared" si="8"/>
        <v>155</v>
      </c>
      <c r="AG14" s="99">
        <v>105</v>
      </c>
      <c r="AH14" s="32">
        <v>0</v>
      </c>
      <c r="AI14" s="100">
        <f t="shared" si="9"/>
        <v>105</v>
      </c>
      <c r="AJ14" s="99">
        <v>115</v>
      </c>
      <c r="AK14" s="32">
        <v>0</v>
      </c>
      <c r="AL14" s="100">
        <f t="shared" si="10"/>
        <v>115</v>
      </c>
      <c r="AM14" s="99">
        <v>127.5</v>
      </c>
      <c r="AN14" s="32">
        <v>1</v>
      </c>
      <c r="AO14" s="100">
        <f t="shared" si="11"/>
        <v>0</v>
      </c>
      <c r="AP14" s="101">
        <f t="shared" si="12"/>
        <v>115</v>
      </c>
      <c r="AQ14" s="158"/>
      <c r="AR14" s="168"/>
      <c r="AS14" s="100">
        <f t="shared" si="13"/>
        <v>270</v>
      </c>
      <c r="AT14" s="102">
        <f t="shared" si="14"/>
        <v>282.663</v>
      </c>
      <c r="AU14" s="102">
        <f t="shared" si="15"/>
        <v>595.2420000000001</v>
      </c>
      <c r="AV14" s="104">
        <v>1</v>
      </c>
      <c r="AW14" s="104"/>
    </row>
    <row r="15" spans="1:49" s="121" customFormat="1" ht="12">
      <c r="A15" s="120" t="s">
        <v>29</v>
      </c>
      <c r="B15" s="32">
        <v>16</v>
      </c>
      <c r="C15" s="92">
        <v>0.90752</v>
      </c>
      <c r="D15" s="94">
        <v>1</v>
      </c>
      <c r="E15" s="120" t="s">
        <v>125</v>
      </c>
      <c r="F15" s="48">
        <v>67.5</v>
      </c>
      <c r="G15" s="32">
        <v>66.75</v>
      </c>
      <c r="H15" s="99">
        <v>115</v>
      </c>
      <c r="I15" s="32">
        <v>0</v>
      </c>
      <c r="J15" s="100">
        <f t="shared" si="0"/>
        <v>115</v>
      </c>
      <c r="K15" s="99">
        <v>130</v>
      </c>
      <c r="L15" s="32">
        <v>0</v>
      </c>
      <c r="M15" s="100">
        <f t="shared" si="1"/>
        <v>130</v>
      </c>
      <c r="N15" s="99">
        <v>140.5</v>
      </c>
      <c r="O15" s="32">
        <v>0</v>
      </c>
      <c r="P15" s="100">
        <f t="shared" si="2"/>
        <v>140.5</v>
      </c>
      <c r="Q15" s="101">
        <v>140</v>
      </c>
      <c r="R15" s="99">
        <v>60</v>
      </c>
      <c r="S15" s="32">
        <v>0</v>
      </c>
      <c r="T15" s="100">
        <f t="shared" si="4"/>
        <v>60</v>
      </c>
      <c r="U15" s="99">
        <v>67.5</v>
      </c>
      <c r="V15" s="32">
        <v>0</v>
      </c>
      <c r="W15" s="100">
        <f t="shared" si="5"/>
        <v>67.5</v>
      </c>
      <c r="X15" s="99">
        <v>75.5</v>
      </c>
      <c r="Y15" s="32">
        <v>0</v>
      </c>
      <c r="Z15" s="100">
        <f t="shared" si="6"/>
        <v>75.5</v>
      </c>
      <c r="AA15" s="162">
        <v>145</v>
      </c>
      <c r="AB15" s="165">
        <v>0</v>
      </c>
      <c r="AC15" s="101">
        <v>75</v>
      </c>
      <c r="AD15" s="169">
        <v>77.5</v>
      </c>
      <c r="AE15" s="168">
        <v>0</v>
      </c>
      <c r="AF15" s="99">
        <f t="shared" si="8"/>
        <v>215</v>
      </c>
      <c r="AG15" s="99">
        <v>102.5</v>
      </c>
      <c r="AH15" s="32">
        <v>0</v>
      </c>
      <c r="AI15" s="100">
        <f t="shared" si="9"/>
        <v>102.5</v>
      </c>
      <c r="AJ15" s="99">
        <v>117.5</v>
      </c>
      <c r="AK15" s="32">
        <v>0</v>
      </c>
      <c r="AL15" s="100">
        <f t="shared" si="10"/>
        <v>117.5</v>
      </c>
      <c r="AM15" s="99">
        <v>127.5</v>
      </c>
      <c r="AN15" s="32">
        <v>1</v>
      </c>
      <c r="AO15" s="100">
        <f t="shared" si="11"/>
        <v>0</v>
      </c>
      <c r="AP15" s="101">
        <f t="shared" si="12"/>
        <v>117.5</v>
      </c>
      <c r="AQ15" s="158"/>
      <c r="AR15" s="168"/>
      <c r="AS15" s="100">
        <f t="shared" si="13"/>
        <v>332.5</v>
      </c>
      <c r="AT15" s="102">
        <f t="shared" si="14"/>
        <v>301.7504</v>
      </c>
      <c r="AU15" s="102">
        <f t="shared" si="15"/>
        <v>733.0295</v>
      </c>
      <c r="AV15" s="104">
        <v>1</v>
      </c>
      <c r="AW15" s="104"/>
    </row>
    <row r="16" spans="1:49" s="121" customFormat="1" ht="12" customHeight="1">
      <c r="A16" s="120" t="s">
        <v>30</v>
      </c>
      <c r="B16" s="32">
        <v>19</v>
      </c>
      <c r="C16" s="92">
        <v>0.90437</v>
      </c>
      <c r="D16" s="94">
        <v>1</v>
      </c>
      <c r="E16" s="120" t="s">
        <v>126</v>
      </c>
      <c r="F16" s="48">
        <v>67.5</v>
      </c>
      <c r="G16" s="32">
        <v>67.05</v>
      </c>
      <c r="H16" s="99">
        <v>140</v>
      </c>
      <c r="I16" s="32">
        <v>1</v>
      </c>
      <c r="J16" s="100">
        <f t="shared" si="0"/>
        <v>0</v>
      </c>
      <c r="K16" s="99">
        <v>140</v>
      </c>
      <c r="L16" s="32">
        <v>1</v>
      </c>
      <c r="M16" s="100">
        <f t="shared" si="1"/>
        <v>0</v>
      </c>
      <c r="N16" s="99">
        <v>140</v>
      </c>
      <c r="O16" s="32">
        <v>0</v>
      </c>
      <c r="P16" s="100">
        <f t="shared" si="2"/>
        <v>140</v>
      </c>
      <c r="Q16" s="101">
        <f t="shared" si="3"/>
        <v>140</v>
      </c>
      <c r="R16" s="99">
        <v>87.5</v>
      </c>
      <c r="S16" s="32">
        <v>0</v>
      </c>
      <c r="T16" s="100">
        <f t="shared" si="4"/>
        <v>87.5</v>
      </c>
      <c r="U16" s="99">
        <v>97.5</v>
      </c>
      <c r="V16" s="32">
        <v>1</v>
      </c>
      <c r="W16" s="100">
        <f t="shared" si="5"/>
        <v>0</v>
      </c>
      <c r="X16" s="99">
        <v>97.5</v>
      </c>
      <c r="Y16" s="32">
        <v>1</v>
      </c>
      <c r="Z16" s="100">
        <f t="shared" si="6"/>
        <v>0</v>
      </c>
      <c r="AA16" s="161"/>
      <c r="AB16" s="165"/>
      <c r="AC16" s="101">
        <f t="shared" si="7"/>
        <v>87.5</v>
      </c>
      <c r="AD16" s="169"/>
      <c r="AE16" s="168"/>
      <c r="AF16" s="99">
        <f t="shared" si="8"/>
        <v>227.5</v>
      </c>
      <c r="AG16" s="99">
        <v>120</v>
      </c>
      <c r="AH16" s="32">
        <v>0</v>
      </c>
      <c r="AI16" s="100">
        <f t="shared" si="9"/>
        <v>120</v>
      </c>
      <c r="AJ16" s="99">
        <v>137.5</v>
      </c>
      <c r="AK16" s="32">
        <v>1</v>
      </c>
      <c r="AL16" s="100">
        <f t="shared" si="10"/>
        <v>0</v>
      </c>
      <c r="AM16" s="99">
        <v>137.5</v>
      </c>
      <c r="AN16" s="32">
        <v>1</v>
      </c>
      <c r="AO16" s="100">
        <f t="shared" si="11"/>
        <v>0</v>
      </c>
      <c r="AP16" s="101">
        <f t="shared" si="12"/>
        <v>120</v>
      </c>
      <c r="AQ16" s="158"/>
      <c r="AR16" s="168"/>
      <c r="AS16" s="100">
        <f t="shared" si="13"/>
        <v>347.5</v>
      </c>
      <c r="AT16" s="102">
        <f t="shared" si="14"/>
        <v>314.268575</v>
      </c>
      <c r="AU16" s="102">
        <f t="shared" si="15"/>
        <v>766.0985000000001</v>
      </c>
      <c r="AV16" s="104">
        <v>1</v>
      </c>
      <c r="AW16" s="104" t="s">
        <v>151</v>
      </c>
    </row>
    <row r="17" spans="1:49" s="121" customFormat="1" ht="12">
      <c r="A17" s="120" t="s">
        <v>31</v>
      </c>
      <c r="B17" s="32">
        <v>42</v>
      </c>
      <c r="C17" s="92">
        <v>0.84445</v>
      </c>
      <c r="D17" s="94">
        <v>1.02</v>
      </c>
      <c r="E17" s="120" t="s">
        <v>127</v>
      </c>
      <c r="F17" s="48">
        <v>75</v>
      </c>
      <c r="G17" s="95">
        <v>73.9</v>
      </c>
      <c r="H17" s="99">
        <v>137.5</v>
      </c>
      <c r="I17" s="32">
        <v>0</v>
      </c>
      <c r="J17" s="100">
        <f t="shared" si="0"/>
        <v>137.5</v>
      </c>
      <c r="K17" s="99">
        <v>155</v>
      </c>
      <c r="L17" s="32">
        <v>1</v>
      </c>
      <c r="M17" s="100">
        <f t="shared" si="1"/>
        <v>0</v>
      </c>
      <c r="N17" s="99">
        <v>155</v>
      </c>
      <c r="O17" s="32">
        <v>1</v>
      </c>
      <c r="P17" s="100">
        <f t="shared" si="2"/>
        <v>0</v>
      </c>
      <c r="Q17" s="101">
        <f t="shared" si="3"/>
        <v>137.5</v>
      </c>
      <c r="R17" s="99">
        <v>82.5</v>
      </c>
      <c r="S17" s="32">
        <v>0</v>
      </c>
      <c r="T17" s="100">
        <f t="shared" si="4"/>
        <v>82.5</v>
      </c>
      <c r="U17" s="99">
        <v>85</v>
      </c>
      <c r="V17" s="32">
        <v>0</v>
      </c>
      <c r="W17" s="100">
        <f t="shared" si="5"/>
        <v>85</v>
      </c>
      <c r="X17" s="99">
        <v>87.5</v>
      </c>
      <c r="Y17" s="32">
        <v>1</v>
      </c>
      <c r="Z17" s="100">
        <f t="shared" si="6"/>
        <v>0</v>
      </c>
      <c r="AA17" s="161"/>
      <c r="AB17" s="165"/>
      <c r="AC17" s="101">
        <f t="shared" si="7"/>
        <v>85</v>
      </c>
      <c r="AD17" s="169"/>
      <c r="AE17" s="168"/>
      <c r="AF17" s="99">
        <f t="shared" si="8"/>
        <v>222.5</v>
      </c>
      <c r="AG17" s="99">
        <v>142.5</v>
      </c>
      <c r="AH17" s="32">
        <v>0</v>
      </c>
      <c r="AI17" s="100">
        <f t="shared" si="9"/>
        <v>142.5</v>
      </c>
      <c r="AJ17" s="99">
        <v>155</v>
      </c>
      <c r="AK17" s="32">
        <v>1</v>
      </c>
      <c r="AL17" s="100">
        <f t="shared" si="10"/>
        <v>0</v>
      </c>
      <c r="AM17" s="99">
        <v>155</v>
      </c>
      <c r="AN17" s="32">
        <v>1</v>
      </c>
      <c r="AO17" s="100">
        <f t="shared" si="11"/>
        <v>0</v>
      </c>
      <c r="AP17" s="101">
        <f t="shared" si="12"/>
        <v>142.5</v>
      </c>
      <c r="AQ17" s="158"/>
      <c r="AR17" s="168"/>
      <c r="AS17" s="100">
        <f t="shared" si="13"/>
        <v>365</v>
      </c>
      <c r="AT17" s="102">
        <f t="shared" si="14"/>
        <v>314.38873500000005</v>
      </c>
      <c r="AU17" s="102">
        <f t="shared" si="15"/>
        <v>804.6790000000001</v>
      </c>
      <c r="AV17" s="104">
        <v>1</v>
      </c>
      <c r="AW17" s="104"/>
    </row>
    <row r="18" spans="1:49" s="121" customFormat="1" ht="12">
      <c r="A18" s="120" t="s">
        <v>32</v>
      </c>
      <c r="B18" s="32">
        <v>57</v>
      </c>
      <c r="C18" s="92">
        <v>1.0828</v>
      </c>
      <c r="D18" s="94">
        <v>1.268</v>
      </c>
      <c r="E18" s="120" t="s">
        <v>128</v>
      </c>
      <c r="F18" s="48">
        <v>56</v>
      </c>
      <c r="G18" s="32">
        <v>53.5</v>
      </c>
      <c r="H18" s="99">
        <v>85</v>
      </c>
      <c r="I18" s="32">
        <v>0</v>
      </c>
      <c r="J18" s="100">
        <f t="shared" si="0"/>
        <v>85</v>
      </c>
      <c r="K18" s="99">
        <v>95</v>
      </c>
      <c r="L18" s="32">
        <v>0</v>
      </c>
      <c r="M18" s="100">
        <f t="shared" si="1"/>
        <v>95</v>
      </c>
      <c r="N18" s="99">
        <v>100.5</v>
      </c>
      <c r="O18" s="32">
        <v>0</v>
      </c>
      <c r="P18" s="100">
        <f t="shared" si="2"/>
        <v>100.5</v>
      </c>
      <c r="Q18" s="101">
        <v>100</v>
      </c>
      <c r="R18" s="99">
        <v>35</v>
      </c>
      <c r="S18" s="32">
        <v>0</v>
      </c>
      <c r="T18" s="100">
        <f t="shared" si="4"/>
        <v>35</v>
      </c>
      <c r="U18" s="99">
        <v>40</v>
      </c>
      <c r="V18" s="32">
        <v>0</v>
      </c>
      <c r="W18" s="100">
        <f t="shared" si="5"/>
        <v>40</v>
      </c>
      <c r="X18" s="99">
        <v>43</v>
      </c>
      <c r="Y18" s="32">
        <v>0</v>
      </c>
      <c r="Z18" s="100">
        <f t="shared" si="6"/>
        <v>43</v>
      </c>
      <c r="AA18" s="162">
        <v>105</v>
      </c>
      <c r="AB18" s="165">
        <v>0</v>
      </c>
      <c r="AC18" s="101">
        <v>42.5</v>
      </c>
      <c r="AD18" s="169"/>
      <c r="AE18" s="168"/>
      <c r="AF18" s="99">
        <f t="shared" si="8"/>
        <v>142.5</v>
      </c>
      <c r="AG18" s="99">
        <v>92.5</v>
      </c>
      <c r="AH18" s="32">
        <v>1</v>
      </c>
      <c r="AI18" s="100">
        <f t="shared" si="9"/>
        <v>0</v>
      </c>
      <c r="AJ18" s="99">
        <v>92.5</v>
      </c>
      <c r="AK18" s="32">
        <v>0</v>
      </c>
      <c r="AL18" s="100">
        <f t="shared" si="10"/>
        <v>92.5</v>
      </c>
      <c r="AM18" s="99" t="s">
        <v>143</v>
      </c>
      <c r="AN18" s="32"/>
      <c r="AO18" s="100" t="str">
        <f t="shared" si="11"/>
        <v>Pass</v>
      </c>
      <c r="AP18" s="101">
        <f t="shared" si="12"/>
        <v>92.5</v>
      </c>
      <c r="AQ18" s="158"/>
      <c r="AR18" s="168"/>
      <c r="AS18" s="100">
        <f t="shared" si="13"/>
        <v>235</v>
      </c>
      <c r="AT18" s="102">
        <f t="shared" si="14"/>
        <v>322.652744</v>
      </c>
      <c r="AU18" s="102">
        <f t="shared" si="15"/>
        <v>518.081</v>
      </c>
      <c r="AV18" s="104">
        <v>1</v>
      </c>
      <c r="AW18" s="104" t="s">
        <v>151</v>
      </c>
    </row>
    <row r="19" spans="1:49" s="121" customFormat="1" ht="12">
      <c r="A19" s="120" t="s">
        <v>132</v>
      </c>
      <c r="B19" s="122">
        <v>28</v>
      </c>
      <c r="C19" s="123">
        <v>0.84177</v>
      </c>
      <c r="D19" s="124">
        <v>1</v>
      </c>
      <c r="E19" s="120" t="s">
        <v>131</v>
      </c>
      <c r="F19" s="120">
        <v>75</v>
      </c>
      <c r="G19" s="122">
        <v>74.25</v>
      </c>
      <c r="H19" s="122">
        <v>210</v>
      </c>
      <c r="I19" s="122">
        <v>0</v>
      </c>
      <c r="J19" s="100">
        <f>IF(I19&gt;0,0,H19)</f>
        <v>210</v>
      </c>
      <c r="K19" s="122">
        <v>228.5</v>
      </c>
      <c r="L19" s="122">
        <v>1</v>
      </c>
      <c r="M19" s="100">
        <f>IF(L19&gt;0,0,K19)</f>
        <v>0</v>
      </c>
      <c r="N19" s="122">
        <v>228.5</v>
      </c>
      <c r="O19" s="122">
        <v>1</v>
      </c>
      <c r="P19" s="100">
        <f>IF(O19&gt;0,0,N19)</f>
        <v>0</v>
      </c>
      <c r="Q19" s="101">
        <v>210</v>
      </c>
      <c r="R19" s="122">
        <v>137.5</v>
      </c>
      <c r="S19" s="122">
        <v>0</v>
      </c>
      <c r="T19" s="100">
        <f>IF(S19&gt;0,0,R19)</f>
        <v>137.5</v>
      </c>
      <c r="U19" s="122">
        <v>145</v>
      </c>
      <c r="V19" s="122">
        <v>0</v>
      </c>
      <c r="W19" s="100">
        <f>IF(V19&gt;0,0,U19)</f>
        <v>145</v>
      </c>
      <c r="X19" s="122">
        <v>150</v>
      </c>
      <c r="Y19" s="122">
        <v>0</v>
      </c>
      <c r="Z19" s="100">
        <f>IF(Y19&gt;0,0,X19)</f>
        <v>150</v>
      </c>
      <c r="AA19" s="161"/>
      <c r="AB19" s="165"/>
      <c r="AC19" s="101">
        <f>MAX(T19,W19,Z19)</f>
        <v>150</v>
      </c>
      <c r="AD19" s="169">
        <v>155</v>
      </c>
      <c r="AE19" s="168">
        <v>0</v>
      </c>
      <c r="AF19" s="99">
        <f>Q19+AC19</f>
        <v>360</v>
      </c>
      <c r="AG19" s="122">
        <v>165</v>
      </c>
      <c r="AH19" s="122">
        <v>0</v>
      </c>
      <c r="AI19" s="100">
        <f>IF(AH19&gt;0,0,AG19)</f>
        <v>165</v>
      </c>
      <c r="AJ19" s="122">
        <v>185</v>
      </c>
      <c r="AK19" s="122">
        <v>0</v>
      </c>
      <c r="AL19" s="100">
        <f>IF(AK19&gt;0,0,AJ19)</f>
        <v>185</v>
      </c>
      <c r="AM19" s="122">
        <v>197.5</v>
      </c>
      <c r="AN19" s="122">
        <v>0</v>
      </c>
      <c r="AO19" s="100">
        <f>IF(AN19&gt;0,0,AM19)</f>
        <v>197.5</v>
      </c>
      <c r="AP19" s="101">
        <f>MAX(AI19,AL19,AO19)</f>
        <v>197.5</v>
      </c>
      <c r="AQ19" s="169">
        <v>205</v>
      </c>
      <c r="AR19" s="168">
        <v>0</v>
      </c>
      <c r="AS19" s="100">
        <f>(AP19+AC19+Q19)</f>
        <v>557.5</v>
      </c>
      <c r="AT19" s="102">
        <f t="shared" si="14"/>
        <v>469.28677500000003</v>
      </c>
      <c r="AU19" s="102">
        <f>(AS19*2.2046)</f>
        <v>1229.0645</v>
      </c>
      <c r="AV19" s="122">
        <v>1</v>
      </c>
      <c r="AW19" s="122" t="s">
        <v>151</v>
      </c>
    </row>
    <row r="20" spans="1:49" s="121" customFormat="1" ht="12">
      <c r="A20" s="120" t="s">
        <v>130</v>
      </c>
      <c r="B20" s="122">
        <v>32</v>
      </c>
      <c r="C20" s="123">
        <v>0.83835</v>
      </c>
      <c r="D20" s="124">
        <v>1</v>
      </c>
      <c r="E20" s="120" t="s">
        <v>131</v>
      </c>
      <c r="F20" s="120">
        <v>75</v>
      </c>
      <c r="G20" s="122">
        <v>74.7</v>
      </c>
      <c r="H20" s="122">
        <v>197.5</v>
      </c>
      <c r="I20" s="122">
        <v>1</v>
      </c>
      <c r="J20" s="100">
        <f t="shared" si="0"/>
        <v>0</v>
      </c>
      <c r="K20" s="122">
        <v>197.5</v>
      </c>
      <c r="L20" s="122">
        <v>1</v>
      </c>
      <c r="M20" s="100">
        <f t="shared" si="1"/>
        <v>0</v>
      </c>
      <c r="N20" s="122">
        <v>197.5</v>
      </c>
      <c r="O20" s="122">
        <v>0</v>
      </c>
      <c r="P20" s="100">
        <f t="shared" si="2"/>
        <v>197.5</v>
      </c>
      <c r="Q20" s="101">
        <f t="shared" si="3"/>
        <v>197.5</v>
      </c>
      <c r="R20" s="122">
        <v>110</v>
      </c>
      <c r="S20" s="122">
        <v>0</v>
      </c>
      <c r="T20" s="100">
        <f t="shared" si="4"/>
        <v>110</v>
      </c>
      <c r="U20" s="122">
        <v>122.5</v>
      </c>
      <c r="V20" s="122">
        <v>1</v>
      </c>
      <c r="W20" s="100">
        <f t="shared" si="5"/>
        <v>0</v>
      </c>
      <c r="X20" s="122">
        <v>122.5</v>
      </c>
      <c r="Y20" s="122">
        <v>1</v>
      </c>
      <c r="Z20" s="100">
        <f t="shared" si="6"/>
        <v>0</v>
      </c>
      <c r="AA20" s="161"/>
      <c r="AB20" s="165"/>
      <c r="AC20" s="101">
        <f t="shared" si="7"/>
        <v>110</v>
      </c>
      <c r="AD20" s="169"/>
      <c r="AE20" s="168"/>
      <c r="AF20" s="99">
        <f t="shared" si="8"/>
        <v>307.5</v>
      </c>
      <c r="AG20" s="122">
        <v>152.5</v>
      </c>
      <c r="AH20" s="122">
        <v>0</v>
      </c>
      <c r="AI20" s="100">
        <f t="shared" si="9"/>
        <v>152.5</v>
      </c>
      <c r="AJ20" s="122">
        <v>160</v>
      </c>
      <c r="AK20" s="122">
        <v>1</v>
      </c>
      <c r="AL20" s="100">
        <f t="shared" si="10"/>
        <v>0</v>
      </c>
      <c r="AM20" s="122">
        <v>160</v>
      </c>
      <c r="AN20" s="122">
        <v>1</v>
      </c>
      <c r="AO20" s="100">
        <f t="shared" si="11"/>
        <v>0</v>
      </c>
      <c r="AP20" s="101">
        <f t="shared" si="12"/>
        <v>152.5</v>
      </c>
      <c r="AQ20" s="158"/>
      <c r="AR20" s="168"/>
      <c r="AS20" s="100">
        <f t="shared" si="13"/>
        <v>460</v>
      </c>
      <c r="AT20" s="102">
        <f t="shared" si="14"/>
        <v>385.641</v>
      </c>
      <c r="AU20" s="102">
        <f t="shared" si="15"/>
        <v>1014.1160000000001</v>
      </c>
      <c r="AV20" s="122">
        <v>2</v>
      </c>
      <c r="AW20" s="122"/>
    </row>
    <row r="21" spans="1:49" s="121" customFormat="1" ht="12">
      <c r="A21" s="120" t="s">
        <v>133</v>
      </c>
      <c r="B21" s="95">
        <v>38</v>
      </c>
      <c r="C21" s="123">
        <v>0.6733</v>
      </c>
      <c r="D21" s="124">
        <v>1</v>
      </c>
      <c r="E21" s="120" t="s">
        <v>131</v>
      </c>
      <c r="F21" s="122" t="s">
        <v>93</v>
      </c>
      <c r="G21" s="95">
        <v>123.7</v>
      </c>
      <c r="H21" s="105">
        <v>190</v>
      </c>
      <c r="I21" s="122">
        <v>1</v>
      </c>
      <c r="J21" s="100">
        <f t="shared" si="0"/>
        <v>0</v>
      </c>
      <c r="K21" s="122">
        <v>207.5</v>
      </c>
      <c r="L21" s="122">
        <v>1</v>
      </c>
      <c r="M21" s="100">
        <f t="shared" si="1"/>
        <v>0</v>
      </c>
      <c r="N21" s="122">
        <v>207.5</v>
      </c>
      <c r="O21" s="122">
        <v>0</v>
      </c>
      <c r="P21" s="100">
        <f t="shared" si="2"/>
        <v>207.5</v>
      </c>
      <c r="Q21" s="101">
        <f t="shared" si="3"/>
        <v>207.5</v>
      </c>
      <c r="R21" s="105">
        <v>95</v>
      </c>
      <c r="S21" s="122">
        <v>0</v>
      </c>
      <c r="T21" s="100">
        <f t="shared" si="4"/>
        <v>95</v>
      </c>
      <c r="U21" s="122">
        <v>105</v>
      </c>
      <c r="V21" s="122">
        <v>0</v>
      </c>
      <c r="W21" s="100">
        <f t="shared" si="5"/>
        <v>105</v>
      </c>
      <c r="X21" s="122">
        <v>110</v>
      </c>
      <c r="Y21" s="122">
        <v>0</v>
      </c>
      <c r="Z21" s="100">
        <f t="shared" si="6"/>
        <v>110</v>
      </c>
      <c r="AA21" s="161"/>
      <c r="AB21" s="165"/>
      <c r="AC21" s="101">
        <f t="shared" si="7"/>
        <v>110</v>
      </c>
      <c r="AD21" s="158"/>
      <c r="AE21" s="168"/>
      <c r="AF21" s="99">
        <f t="shared" si="8"/>
        <v>317.5</v>
      </c>
      <c r="AG21" s="105">
        <v>165</v>
      </c>
      <c r="AH21" s="122">
        <v>0</v>
      </c>
      <c r="AI21" s="100">
        <f t="shared" si="9"/>
        <v>165</v>
      </c>
      <c r="AJ21" s="122">
        <v>177.5</v>
      </c>
      <c r="AK21" s="122">
        <v>0</v>
      </c>
      <c r="AL21" s="100">
        <f t="shared" si="10"/>
        <v>177.5</v>
      </c>
      <c r="AM21" s="122">
        <v>185</v>
      </c>
      <c r="AN21" s="122">
        <v>0</v>
      </c>
      <c r="AO21" s="100">
        <f t="shared" si="11"/>
        <v>185</v>
      </c>
      <c r="AP21" s="101">
        <f t="shared" si="12"/>
        <v>185</v>
      </c>
      <c r="AQ21" s="158">
        <v>190.5</v>
      </c>
      <c r="AR21" s="168">
        <v>1</v>
      </c>
      <c r="AS21" s="100">
        <f t="shared" si="13"/>
        <v>502.5</v>
      </c>
      <c r="AT21" s="102">
        <f t="shared" si="14"/>
        <v>338.33325</v>
      </c>
      <c r="AU21" s="102">
        <f t="shared" si="15"/>
        <v>1107.8115</v>
      </c>
      <c r="AV21" s="122">
        <v>1</v>
      </c>
      <c r="AW21" s="122"/>
    </row>
    <row r="22" spans="1:49" s="121" customFormat="1" ht="12">
      <c r="A22" s="120" t="s">
        <v>136</v>
      </c>
      <c r="B22" s="122">
        <v>27</v>
      </c>
      <c r="C22" s="123">
        <v>0.93735</v>
      </c>
      <c r="D22" s="124">
        <v>1</v>
      </c>
      <c r="E22" s="120" t="s">
        <v>131</v>
      </c>
      <c r="F22" s="120">
        <v>67.5</v>
      </c>
      <c r="G22" s="122">
        <v>64.1</v>
      </c>
      <c r="H22" s="122">
        <v>195</v>
      </c>
      <c r="I22" s="122">
        <v>1</v>
      </c>
      <c r="J22" s="100">
        <f t="shared" si="0"/>
        <v>0</v>
      </c>
      <c r="K22" s="122">
        <v>195</v>
      </c>
      <c r="L22" s="122">
        <v>0</v>
      </c>
      <c r="M22" s="100">
        <f t="shared" si="1"/>
        <v>195</v>
      </c>
      <c r="N22" s="122">
        <v>215</v>
      </c>
      <c r="O22" s="122">
        <v>1</v>
      </c>
      <c r="P22" s="100">
        <f t="shared" si="2"/>
        <v>0</v>
      </c>
      <c r="Q22" s="101">
        <f t="shared" si="3"/>
        <v>195</v>
      </c>
      <c r="R22" s="122">
        <v>105.5</v>
      </c>
      <c r="S22" s="122">
        <v>1</v>
      </c>
      <c r="T22" s="100">
        <f t="shared" si="4"/>
        <v>0</v>
      </c>
      <c r="U22" s="122">
        <v>105.5</v>
      </c>
      <c r="V22" s="122">
        <v>0</v>
      </c>
      <c r="W22" s="100">
        <f t="shared" si="5"/>
        <v>105.5</v>
      </c>
      <c r="X22" s="122">
        <v>112.5</v>
      </c>
      <c r="Y22" s="122">
        <v>1</v>
      </c>
      <c r="Z22" s="100">
        <f t="shared" si="6"/>
        <v>0</v>
      </c>
      <c r="AA22" s="161"/>
      <c r="AB22" s="165"/>
      <c r="AC22" s="101">
        <v>105</v>
      </c>
      <c r="AD22" s="158"/>
      <c r="AE22" s="168"/>
      <c r="AF22" s="99">
        <f t="shared" si="8"/>
        <v>300</v>
      </c>
      <c r="AG22" s="122">
        <v>155</v>
      </c>
      <c r="AH22" s="122">
        <v>0</v>
      </c>
      <c r="AI22" s="100">
        <f t="shared" si="9"/>
        <v>155</v>
      </c>
      <c r="AJ22" s="122">
        <v>170.5</v>
      </c>
      <c r="AK22" s="122">
        <v>1</v>
      </c>
      <c r="AL22" s="100">
        <f t="shared" si="10"/>
        <v>0</v>
      </c>
      <c r="AM22" s="122">
        <v>170.5</v>
      </c>
      <c r="AN22" s="122">
        <v>1</v>
      </c>
      <c r="AO22" s="100">
        <f t="shared" si="11"/>
        <v>0</v>
      </c>
      <c r="AP22" s="101">
        <f t="shared" si="12"/>
        <v>155</v>
      </c>
      <c r="AQ22" s="158"/>
      <c r="AR22" s="168"/>
      <c r="AS22" s="100">
        <f t="shared" si="13"/>
        <v>455</v>
      </c>
      <c r="AT22" s="102">
        <f t="shared" si="14"/>
        <v>426.49425</v>
      </c>
      <c r="AU22" s="102">
        <f t="shared" si="15"/>
        <v>1003.0930000000001</v>
      </c>
      <c r="AV22" s="122">
        <v>1</v>
      </c>
      <c r="AW22" s="122"/>
    </row>
    <row r="23" spans="1:49" s="121" customFormat="1" ht="12" customHeight="1">
      <c r="A23" s="120"/>
      <c r="B23" s="122"/>
      <c r="C23" s="123"/>
      <c r="D23" s="124"/>
      <c r="E23" s="120"/>
      <c r="F23" s="120"/>
      <c r="G23" s="122"/>
      <c r="H23" s="122"/>
      <c r="I23" s="122"/>
      <c r="J23" s="100"/>
      <c r="K23" s="122"/>
      <c r="L23" s="122"/>
      <c r="M23" s="100"/>
      <c r="N23" s="122"/>
      <c r="O23" s="122"/>
      <c r="P23" s="100"/>
      <c r="Q23" s="101"/>
      <c r="R23" s="122"/>
      <c r="S23" s="122"/>
      <c r="T23" s="100"/>
      <c r="U23" s="122"/>
      <c r="V23" s="122"/>
      <c r="W23" s="100"/>
      <c r="X23" s="122"/>
      <c r="Y23" s="122"/>
      <c r="Z23" s="100"/>
      <c r="AA23" s="161"/>
      <c r="AB23" s="165"/>
      <c r="AC23" s="101"/>
      <c r="AD23" s="158"/>
      <c r="AE23" s="168"/>
      <c r="AF23" s="99"/>
      <c r="AG23" s="122"/>
      <c r="AH23" s="122"/>
      <c r="AI23" s="100"/>
      <c r="AJ23" s="122"/>
      <c r="AK23" s="122"/>
      <c r="AL23" s="100"/>
      <c r="AM23" s="122"/>
      <c r="AN23" s="122"/>
      <c r="AO23" s="100"/>
      <c r="AP23" s="101"/>
      <c r="AQ23" s="158"/>
      <c r="AR23" s="168"/>
      <c r="AS23" s="100"/>
      <c r="AT23" s="102"/>
      <c r="AU23" s="102"/>
      <c r="AV23" s="125"/>
      <c r="AW23" s="125"/>
    </row>
    <row r="24" spans="7:49" s="126" customFormat="1" ht="12"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63"/>
      <c r="AB24" s="166"/>
      <c r="AC24" s="121"/>
      <c r="AD24" s="170"/>
      <c r="AE24" s="17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70"/>
      <c r="AR24" s="171"/>
      <c r="AS24" s="121"/>
      <c r="AT24" s="121"/>
      <c r="AU24" s="121"/>
      <c r="AV24" s="121"/>
      <c r="AW24" s="121"/>
    </row>
    <row r="25" spans="1:49" s="135" customFormat="1" ht="12">
      <c r="A25" s="47" t="s">
        <v>73</v>
      </c>
      <c r="B25" s="127">
        <v>42</v>
      </c>
      <c r="C25" s="128">
        <v>0.6545</v>
      </c>
      <c r="D25" s="129">
        <v>1.02</v>
      </c>
      <c r="E25" s="48" t="s">
        <v>116</v>
      </c>
      <c r="F25" s="48">
        <v>82.5</v>
      </c>
      <c r="G25" s="130">
        <v>80.6</v>
      </c>
      <c r="H25" s="130">
        <v>215</v>
      </c>
      <c r="I25" s="130">
        <v>0</v>
      </c>
      <c r="J25" s="131">
        <f>IF(I25&gt;0,0,H25)</f>
        <v>215</v>
      </c>
      <c r="K25" s="130">
        <v>242.5</v>
      </c>
      <c r="L25" s="130">
        <v>0</v>
      </c>
      <c r="M25" s="131">
        <f>IF(L25&gt;0,0,K25)</f>
        <v>242.5</v>
      </c>
      <c r="N25" s="130">
        <v>252.5</v>
      </c>
      <c r="O25" s="130">
        <v>0</v>
      </c>
      <c r="P25" s="131">
        <f>IF(O25&gt;0,0,N25)</f>
        <v>252.5</v>
      </c>
      <c r="Q25" s="132">
        <f>IF(COUNT(I25,L25)&gt;2,"out",MAX(J25,M25,P25))</f>
        <v>252.5</v>
      </c>
      <c r="R25" s="130">
        <v>182.5</v>
      </c>
      <c r="S25" s="130">
        <v>0</v>
      </c>
      <c r="T25" s="131">
        <f>IF(S25&gt;0,0,R25)</f>
        <v>182.5</v>
      </c>
      <c r="U25" s="130">
        <v>200</v>
      </c>
      <c r="V25" s="130">
        <v>0</v>
      </c>
      <c r="W25" s="131">
        <f>IF(V25&gt;0,0,U25)</f>
        <v>200</v>
      </c>
      <c r="X25" s="130">
        <v>213</v>
      </c>
      <c r="Y25" s="130">
        <v>1</v>
      </c>
      <c r="Z25" s="131">
        <f>IF(Y25&gt;0,0,X25)</f>
        <v>0</v>
      </c>
      <c r="AA25" s="164"/>
      <c r="AB25" s="167"/>
      <c r="AC25" s="132">
        <f>MAX(T25,W25,Z25)</f>
        <v>200</v>
      </c>
      <c r="AD25" s="159"/>
      <c r="AE25" s="172"/>
      <c r="AF25" s="133">
        <f>Q25+AC25</f>
        <v>452.5</v>
      </c>
      <c r="AG25" s="130">
        <v>65</v>
      </c>
      <c r="AH25" s="130">
        <v>0</v>
      </c>
      <c r="AI25" s="131">
        <f>IF(AH25&gt;0,0,AG25)</f>
        <v>65</v>
      </c>
      <c r="AJ25" s="130" t="s">
        <v>144</v>
      </c>
      <c r="AK25" s="130"/>
      <c r="AL25" s="131" t="str">
        <f>IF(AK25&gt;0,0,AJ25)</f>
        <v>pass</v>
      </c>
      <c r="AM25" s="130" t="s">
        <v>144</v>
      </c>
      <c r="AN25" s="130"/>
      <c r="AO25" s="131" t="str">
        <f>IF(AN25&gt;0,0,AM25)</f>
        <v>pass</v>
      </c>
      <c r="AP25" s="132">
        <f>MAX(AI25,AL25,AO25)</f>
        <v>65</v>
      </c>
      <c r="AQ25" s="159"/>
      <c r="AR25" s="172"/>
      <c r="AS25" s="131">
        <f>(AP25+AC25+Q25)</f>
        <v>517.5</v>
      </c>
      <c r="AT25" s="134">
        <f aca="true" t="shared" si="16" ref="AT25:AT37">(AS25*C25*D25)</f>
        <v>345.47782499999994</v>
      </c>
      <c r="AU25" s="134">
        <f>(AS25*2.2046)</f>
        <v>1140.8805</v>
      </c>
      <c r="AV25" s="130">
        <v>1</v>
      </c>
      <c r="AW25" s="130"/>
    </row>
    <row r="26" spans="1:49" s="135" customFormat="1" ht="12">
      <c r="A26" s="47" t="s">
        <v>80</v>
      </c>
      <c r="B26" s="127">
        <v>46</v>
      </c>
      <c r="C26" s="128">
        <v>0.6892</v>
      </c>
      <c r="D26" s="129">
        <v>1.068</v>
      </c>
      <c r="E26" s="48" t="s">
        <v>117</v>
      </c>
      <c r="F26" s="48">
        <v>75</v>
      </c>
      <c r="G26" s="130">
        <v>74.9</v>
      </c>
      <c r="H26" s="130">
        <v>235</v>
      </c>
      <c r="I26" s="130">
        <v>0</v>
      </c>
      <c r="J26" s="131">
        <f>IF(I26&gt;0,0,H26)</f>
        <v>235</v>
      </c>
      <c r="K26" s="130">
        <v>255</v>
      </c>
      <c r="L26" s="130">
        <v>1</v>
      </c>
      <c r="M26" s="131">
        <f>IF(L26&gt;0,0,K26)</f>
        <v>0</v>
      </c>
      <c r="N26" s="130">
        <v>255</v>
      </c>
      <c r="O26" s="130">
        <v>0</v>
      </c>
      <c r="P26" s="131">
        <f>IF(O26&gt;0,0,N26)</f>
        <v>255</v>
      </c>
      <c r="Q26" s="132">
        <f>IF(COUNT(I26,L26)&gt;2,"out",MAX(J26,M26,P26))</f>
        <v>255</v>
      </c>
      <c r="R26" s="130">
        <v>150</v>
      </c>
      <c r="S26" s="130">
        <v>1</v>
      </c>
      <c r="T26" s="131">
        <f>IF(S26&gt;0,0,R26)</f>
        <v>0</v>
      </c>
      <c r="U26" s="130">
        <v>150</v>
      </c>
      <c r="V26" s="130">
        <v>0</v>
      </c>
      <c r="W26" s="131">
        <f>IF(V26&gt;0,0,U26)</f>
        <v>150</v>
      </c>
      <c r="X26" s="130">
        <v>160</v>
      </c>
      <c r="Y26" s="130">
        <v>0</v>
      </c>
      <c r="Z26" s="131">
        <f>IF(Y26&gt;0,0,X26)</f>
        <v>160</v>
      </c>
      <c r="AA26" s="164"/>
      <c r="AB26" s="167"/>
      <c r="AC26" s="132">
        <f>MAX(T26,W26,Z26)</f>
        <v>160</v>
      </c>
      <c r="AD26" s="159"/>
      <c r="AE26" s="172"/>
      <c r="AF26" s="133">
        <f>Q26+AC26</f>
        <v>415</v>
      </c>
      <c r="AG26" s="130">
        <v>215</v>
      </c>
      <c r="AH26" s="130">
        <v>0</v>
      </c>
      <c r="AI26" s="131">
        <f>IF(AH26&gt;0,0,AG26)</f>
        <v>215</v>
      </c>
      <c r="AJ26" s="130">
        <v>225</v>
      </c>
      <c r="AK26" s="130">
        <v>1</v>
      </c>
      <c r="AL26" s="131">
        <f>IF(AK26&gt;0,0,AJ26)</f>
        <v>0</v>
      </c>
      <c r="AM26" s="130">
        <v>225</v>
      </c>
      <c r="AN26" s="130">
        <v>0</v>
      </c>
      <c r="AO26" s="131">
        <f>IF(AN26&gt;0,0,AM26)</f>
        <v>225</v>
      </c>
      <c r="AP26" s="132">
        <f>MAX(AI26,AL26,AO26)</f>
        <v>225</v>
      </c>
      <c r="AQ26" s="159"/>
      <c r="AR26" s="172"/>
      <c r="AS26" s="131">
        <f>(AP26+AC26+Q26)</f>
        <v>640</v>
      </c>
      <c r="AT26" s="134">
        <f t="shared" si="16"/>
        <v>471.08198400000003</v>
      </c>
      <c r="AU26" s="134">
        <f>(AS26*2.2046)</f>
        <v>1410.944</v>
      </c>
      <c r="AV26" s="130">
        <v>1</v>
      </c>
      <c r="AW26" s="130"/>
    </row>
    <row r="27" spans="1:49" s="135" customFormat="1" ht="12">
      <c r="A27" s="47" t="s">
        <v>79</v>
      </c>
      <c r="B27" s="127">
        <v>46</v>
      </c>
      <c r="C27" s="128">
        <v>0.69265</v>
      </c>
      <c r="D27" s="129">
        <v>1.068</v>
      </c>
      <c r="E27" s="48" t="s">
        <v>117</v>
      </c>
      <c r="F27" s="48">
        <v>75</v>
      </c>
      <c r="G27" s="130">
        <v>74.4</v>
      </c>
      <c r="H27" s="130">
        <v>237.5</v>
      </c>
      <c r="I27" s="130">
        <v>0</v>
      </c>
      <c r="J27" s="131">
        <f>IF(I27&gt;0,0,H27)</f>
        <v>237.5</v>
      </c>
      <c r="K27" s="130">
        <v>252.5</v>
      </c>
      <c r="L27" s="130">
        <v>1</v>
      </c>
      <c r="M27" s="131">
        <f>IF(L27&gt;0,0,K27)</f>
        <v>0</v>
      </c>
      <c r="N27" s="130">
        <v>252.5</v>
      </c>
      <c r="O27" s="130">
        <v>1</v>
      </c>
      <c r="P27" s="131">
        <f>IF(O27&gt;0,0,N27)</f>
        <v>0</v>
      </c>
      <c r="Q27" s="132">
        <f>IF(COUNT(I27,L27)&gt;2,"out",MAX(J27,M27,P27))</f>
        <v>237.5</v>
      </c>
      <c r="R27" s="130">
        <v>117.5</v>
      </c>
      <c r="S27" s="130">
        <v>0</v>
      </c>
      <c r="T27" s="131">
        <f>IF(S27&gt;0,0,R27)</f>
        <v>117.5</v>
      </c>
      <c r="U27" s="130">
        <v>140</v>
      </c>
      <c r="V27" s="130">
        <v>0</v>
      </c>
      <c r="W27" s="131">
        <f>IF(V27&gt;0,0,U27)</f>
        <v>140</v>
      </c>
      <c r="X27" s="130">
        <v>150</v>
      </c>
      <c r="Y27" s="130">
        <v>0</v>
      </c>
      <c r="Z27" s="131">
        <f>IF(Y27&gt;0,0,X27)</f>
        <v>150</v>
      </c>
      <c r="AA27" s="164"/>
      <c r="AB27" s="167"/>
      <c r="AC27" s="132">
        <f>MAX(T27,W27,Z27)</f>
        <v>150</v>
      </c>
      <c r="AD27" s="159"/>
      <c r="AE27" s="172"/>
      <c r="AF27" s="133">
        <f>Q27+AC27</f>
        <v>387.5</v>
      </c>
      <c r="AG27" s="130">
        <v>190</v>
      </c>
      <c r="AH27" s="130">
        <v>0</v>
      </c>
      <c r="AI27" s="131">
        <f>IF(AH27&gt;0,0,AG27)</f>
        <v>190</v>
      </c>
      <c r="AJ27" s="130">
        <v>205</v>
      </c>
      <c r="AK27" s="130">
        <v>1</v>
      </c>
      <c r="AL27" s="131">
        <f>IF(AK27&gt;0,0,AJ27)</f>
        <v>0</v>
      </c>
      <c r="AM27" s="130">
        <v>205</v>
      </c>
      <c r="AN27" s="130">
        <v>1</v>
      </c>
      <c r="AO27" s="131">
        <f>IF(AN27&gt;0,0,AM27)</f>
        <v>0</v>
      </c>
      <c r="AP27" s="132">
        <f>MAX(AI27,AL27,AO27)</f>
        <v>190</v>
      </c>
      <c r="AQ27" s="159"/>
      <c r="AR27" s="172"/>
      <c r="AS27" s="131">
        <f>(AP27+AC27+Q27)</f>
        <v>577.5</v>
      </c>
      <c r="AT27" s="134">
        <f t="shared" si="16"/>
        <v>427.20574050000005</v>
      </c>
      <c r="AU27" s="134">
        <f>(AS27*2.2046)</f>
        <v>1273.1565</v>
      </c>
      <c r="AV27" s="130">
        <v>2</v>
      </c>
      <c r="AW27" s="130"/>
    </row>
    <row r="28" spans="1:49" s="135" customFormat="1" ht="12">
      <c r="A28" s="47" t="s">
        <v>78</v>
      </c>
      <c r="B28" s="127">
        <v>46</v>
      </c>
      <c r="C28" s="128">
        <v>0.69615</v>
      </c>
      <c r="D28" s="129">
        <v>1.068</v>
      </c>
      <c r="E28" s="48" t="s">
        <v>117</v>
      </c>
      <c r="F28" s="48">
        <v>75</v>
      </c>
      <c r="G28" s="130">
        <v>73.9</v>
      </c>
      <c r="H28" s="130">
        <v>175</v>
      </c>
      <c r="I28" s="130">
        <v>0</v>
      </c>
      <c r="J28" s="131">
        <f aca="true" t="shared" si="17" ref="J28:J37">IF(I28&gt;0,0,H28)</f>
        <v>175</v>
      </c>
      <c r="K28" s="130">
        <v>195</v>
      </c>
      <c r="L28" s="130">
        <v>1</v>
      </c>
      <c r="M28" s="131">
        <f aca="true" t="shared" si="18" ref="M28:M37">IF(L28&gt;0,0,K28)</f>
        <v>0</v>
      </c>
      <c r="N28" s="130">
        <v>195</v>
      </c>
      <c r="O28" s="130">
        <v>0</v>
      </c>
      <c r="P28" s="131">
        <f aca="true" t="shared" si="19" ref="P28:P37">IF(O28&gt;0,0,N28)</f>
        <v>195</v>
      </c>
      <c r="Q28" s="132">
        <f aca="true" t="shared" si="20" ref="Q28:Q37">IF(COUNT(I28,L28)&gt;2,"out",MAX(J28,M28,P28))</f>
        <v>195</v>
      </c>
      <c r="R28" s="130">
        <v>80</v>
      </c>
      <c r="S28" s="130">
        <v>0</v>
      </c>
      <c r="T28" s="131">
        <f aca="true" t="shared" si="21" ref="T28:T37">IF(S28&gt;0,0,R28)</f>
        <v>80</v>
      </c>
      <c r="U28" s="130">
        <v>87.5</v>
      </c>
      <c r="V28" s="130">
        <v>0</v>
      </c>
      <c r="W28" s="131">
        <f aca="true" t="shared" si="22" ref="W28:W37">IF(V28&gt;0,0,U28)</f>
        <v>87.5</v>
      </c>
      <c r="X28" s="130">
        <v>92.5</v>
      </c>
      <c r="Y28" s="130">
        <v>0</v>
      </c>
      <c r="Z28" s="131">
        <f aca="true" t="shared" si="23" ref="Z28:Z37">IF(Y28&gt;0,0,X28)</f>
        <v>92.5</v>
      </c>
      <c r="AA28" s="164"/>
      <c r="AB28" s="167"/>
      <c r="AC28" s="132">
        <f aca="true" t="shared" si="24" ref="AC28:AC37">MAX(T28,W28,Z28)</f>
        <v>92.5</v>
      </c>
      <c r="AD28" s="159"/>
      <c r="AE28" s="172"/>
      <c r="AF28" s="133">
        <f aca="true" t="shared" si="25" ref="AF28:AF37">Q28+AC28</f>
        <v>287.5</v>
      </c>
      <c r="AG28" s="130">
        <v>160</v>
      </c>
      <c r="AH28" s="130">
        <v>0</v>
      </c>
      <c r="AI28" s="131">
        <f aca="true" t="shared" si="26" ref="AI28:AI37">IF(AH28&gt;0,0,AG28)</f>
        <v>160</v>
      </c>
      <c r="AJ28" s="130">
        <v>172.5</v>
      </c>
      <c r="AK28" s="130">
        <v>1</v>
      </c>
      <c r="AL28" s="131">
        <f aca="true" t="shared" si="27" ref="AL28:AL37">IF(AK28&gt;0,0,AJ28)</f>
        <v>0</v>
      </c>
      <c r="AM28" s="130">
        <v>180</v>
      </c>
      <c r="AN28" s="130">
        <v>0</v>
      </c>
      <c r="AO28" s="131">
        <f aca="true" t="shared" si="28" ref="AO28:AO37">IF(AN28&gt;0,0,AM28)</f>
        <v>180</v>
      </c>
      <c r="AP28" s="132">
        <f aca="true" t="shared" si="29" ref="AP28:AP37">MAX(AI28,AL28,AO28)</f>
        <v>180</v>
      </c>
      <c r="AQ28" s="159"/>
      <c r="AR28" s="172"/>
      <c r="AS28" s="131">
        <f aca="true" t="shared" si="30" ref="AS28:AS37">(AP28+AC28+Q28)</f>
        <v>467.5</v>
      </c>
      <c r="AT28" s="134">
        <f t="shared" si="16"/>
        <v>347.5807335</v>
      </c>
      <c r="AU28" s="134">
        <f aca="true" t="shared" si="31" ref="AU28:AU37">(AS28*2.2046)</f>
        <v>1030.6505</v>
      </c>
      <c r="AV28" s="130">
        <v>3</v>
      </c>
      <c r="AW28" s="130"/>
    </row>
    <row r="29" spans="1:49" s="135" customFormat="1" ht="12">
      <c r="A29" s="47" t="s">
        <v>81</v>
      </c>
      <c r="B29" s="127">
        <v>49</v>
      </c>
      <c r="C29" s="128">
        <v>0.64715</v>
      </c>
      <c r="D29" s="129">
        <v>1.113</v>
      </c>
      <c r="E29" s="48" t="s">
        <v>117</v>
      </c>
      <c r="F29" s="48">
        <v>82.5</v>
      </c>
      <c r="G29" s="130">
        <v>82</v>
      </c>
      <c r="H29" s="130">
        <v>227.5</v>
      </c>
      <c r="I29" s="130">
        <v>0</v>
      </c>
      <c r="J29" s="131">
        <f t="shared" si="17"/>
        <v>227.5</v>
      </c>
      <c r="K29" s="130">
        <v>245</v>
      </c>
      <c r="L29" s="130">
        <v>0</v>
      </c>
      <c r="M29" s="131">
        <f t="shared" si="18"/>
        <v>245</v>
      </c>
      <c r="N29" s="130">
        <v>255</v>
      </c>
      <c r="O29" s="130">
        <v>1</v>
      </c>
      <c r="P29" s="131">
        <f t="shared" si="19"/>
        <v>0</v>
      </c>
      <c r="Q29" s="132">
        <f t="shared" si="20"/>
        <v>245</v>
      </c>
      <c r="R29" s="130">
        <v>182.5</v>
      </c>
      <c r="S29" s="130">
        <v>1</v>
      </c>
      <c r="T29" s="131">
        <f t="shared" si="21"/>
        <v>0</v>
      </c>
      <c r="U29" s="130">
        <v>182.5</v>
      </c>
      <c r="V29" s="130">
        <v>0</v>
      </c>
      <c r="W29" s="131">
        <f t="shared" si="22"/>
        <v>182.5</v>
      </c>
      <c r="X29" s="130">
        <v>192.5</v>
      </c>
      <c r="Y29" s="130">
        <v>0</v>
      </c>
      <c r="Z29" s="131">
        <f t="shared" si="23"/>
        <v>192.5</v>
      </c>
      <c r="AA29" s="164"/>
      <c r="AB29" s="167"/>
      <c r="AC29" s="132">
        <f t="shared" si="24"/>
        <v>192.5</v>
      </c>
      <c r="AD29" s="159"/>
      <c r="AE29" s="172"/>
      <c r="AF29" s="133">
        <f t="shared" si="25"/>
        <v>437.5</v>
      </c>
      <c r="AG29" s="130">
        <v>227.5</v>
      </c>
      <c r="AH29" s="130">
        <v>0</v>
      </c>
      <c r="AI29" s="131">
        <f t="shared" si="26"/>
        <v>227.5</v>
      </c>
      <c r="AJ29" s="130">
        <v>240</v>
      </c>
      <c r="AK29" s="130">
        <v>0</v>
      </c>
      <c r="AL29" s="131">
        <f t="shared" si="27"/>
        <v>240</v>
      </c>
      <c r="AM29" s="130">
        <v>245</v>
      </c>
      <c r="AN29" s="130">
        <v>1</v>
      </c>
      <c r="AO29" s="131">
        <f t="shared" si="28"/>
        <v>0</v>
      </c>
      <c r="AP29" s="132">
        <f t="shared" si="29"/>
        <v>240</v>
      </c>
      <c r="AQ29" s="159"/>
      <c r="AR29" s="172"/>
      <c r="AS29" s="131">
        <f t="shared" si="30"/>
        <v>677.5</v>
      </c>
      <c r="AT29" s="134">
        <f t="shared" si="16"/>
        <v>487.988311125</v>
      </c>
      <c r="AU29" s="134">
        <f t="shared" si="31"/>
        <v>1493.6165</v>
      </c>
      <c r="AV29" s="130">
        <v>1</v>
      </c>
      <c r="AW29" s="130"/>
    </row>
    <row r="30" spans="1:49" s="135" customFormat="1" ht="12">
      <c r="A30" s="47" t="s">
        <v>84</v>
      </c>
      <c r="B30" s="127">
        <v>51</v>
      </c>
      <c r="C30" s="128">
        <v>0.7221</v>
      </c>
      <c r="D30" s="129">
        <v>1.147</v>
      </c>
      <c r="E30" s="48" t="s">
        <v>118</v>
      </c>
      <c r="F30" s="48">
        <v>75</v>
      </c>
      <c r="G30" s="130">
        <v>70.5</v>
      </c>
      <c r="H30" s="130">
        <v>137.5</v>
      </c>
      <c r="I30" s="130">
        <v>0</v>
      </c>
      <c r="J30" s="131">
        <f t="shared" si="17"/>
        <v>137.5</v>
      </c>
      <c r="K30" s="130">
        <v>155</v>
      </c>
      <c r="L30" s="130">
        <v>0</v>
      </c>
      <c r="M30" s="131">
        <f t="shared" si="18"/>
        <v>155</v>
      </c>
      <c r="N30" s="130">
        <v>175</v>
      </c>
      <c r="O30" s="130">
        <v>0</v>
      </c>
      <c r="P30" s="131">
        <f t="shared" si="19"/>
        <v>175</v>
      </c>
      <c r="Q30" s="132">
        <f t="shared" si="20"/>
        <v>175</v>
      </c>
      <c r="R30" s="130">
        <v>70</v>
      </c>
      <c r="S30" s="130">
        <v>0</v>
      </c>
      <c r="T30" s="131">
        <f t="shared" si="21"/>
        <v>70</v>
      </c>
      <c r="U30" s="130">
        <v>82.5</v>
      </c>
      <c r="V30" s="130">
        <v>0</v>
      </c>
      <c r="W30" s="131">
        <f t="shared" si="22"/>
        <v>82.5</v>
      </c>
      <c r="X30" s="130">
        <v>90</v>
      </c>
      <c r="Y30" s="130">
        <v>1</v>
      </c>
      <c r="Z30" s="131">
        <f t="shared" si="23"/>
        <v>0</v>
      </c>
      <c r="AA30" s="164"/>
      <c r="AB30" s="167"/>
      <c r="AC30" s="132">
        <f t="shared" si="24"/>
        <v>82.5</v>
      </c>
      <c r="AD30" s="159"/>
      <c r="AE30" s="172"/>
      <c r="AF30" s="133">
        <f t="shared" si="25"/>
        <v>257.5</v>
      </c>
      <c r="AG30" s="130">
        <v>142.5</v>
      </c>
      <c r="AH30" s="130">
        <v>0</v>
      </c>
      <c r="AI30" s="131">
        <f t="shared" si="26"/>
        <v>142.5</v>
      </c>
      <c r="AJ30" s="130">
        <v>160</v>
      </c>
      <c r="AK30" s="130">
        <v>1</v>
      </c>
      <c r="AL30" s="131">
        <f t="shared" si="27"/>
        <v>0</v>
      </c>
      <c r="AM30" s="130">
        <v>160</v>
      </c>
      <c r="AN30" s="130">
        <v>1</v>
      </c>
      <c r="AO30" s="131">
        <f t="shared" si="28"/>
        <v>0</v>
      </c>
      <c r="AP30" s="132">
        <f t="shared" si="29"/>
        <v>142.5</v>
      </c>
      <c r="AQ30" s="159"/>
      <c r="AR30" s="172"/>
      <c r="AS30" s="131">
        <f t="shared" si="30"/>
        <v>400</v>
      </c>
      <c r="AT30" s="134">
        <f t="shared" si="16"/>
        <v>331.29947999999996</v>
      </c>
      <c r="AU30" s="134">
        <f t="shared" si="31"/>
        <v>881.84</v>
      </c>
      <c r="AV30" s="130">
        <v>1</v>
      </c>
      <c r="AW30" s="130"/>
    </row>
    <row r="31" spans="1:49" s="135" customFormat="1" ht="12">
      <c r="A31" s="47" t="s">
        <v>86</v>
      </c>
      <c r="B31" s="127">
        <v>53</v>
      </c>
      <c r="C31" s="128">
        <v>0.6508</v>
      </c>
      <c r="D31" s="129">
        <v>1.184</v>
      </c>
      <c r="E31" s="48" t="s">
        <v>118</v>
      </c>
      <c r="F31" s="48">
        <v>82.5</v>
      </c>
      <c r="G31" s="130">
        <v>81.3</v>
      </c>
      <c r="H31" s="130">
        <v>242.5</v>
      </c>
      <c r="I31" s="130">
        <v>1</v>
      </c>
      <c r="J31" s="131">
        <f>IF(I31&gt;0,0,H31)</f>
        <v>0</v>
      </c>
      <c r="K31" s="130">
        <v>255</v>
      </c>
      <c r="L31" s="130">
        <v>0</v>
      </c>
      <c r="M31" s="131">
        <f>IF(L31&gt;0,0,K31)</f>
        <v>255</v>
      </c>
      <c r="N31" s="130">
        <v>272.5</v>
      </c>
      <c r="O31" s="130">
        <v>0</v>
      </c>
      <c r="P31" s="131">
        <f>IF(O31&gt;0,0,N31)</f>
        <v>272.5</v>
      </c>
      <c r="Q31" s="132">
        <f>IF(COUNT(I31,L31)&gt;2,"out",MAX(J31,M31,P31))</f>
        <v>272.5</v>
      </c>
      <c r="R31" s="130">
        <v>132.5</v>
      </c>
      <c r="S31" s="130">
        <v>0</v>
      </c>
      <c r="T31" s="131">
        <f>IF(S31&gt;0,0,R31)</f>
        <v>132.5</v>
      </c>
      <c r="U31" s="130">
        <v>145</v>
      </c>
      <c r="V31" s="130">
        <v>0</v>
      </c>
      <c r="W31" s="131">
        <f>IF(V31&gt;0,0,U31)</f>
        <v>145</v>
      </c>
      <c r="X31" s="130">
        <v>155</v>
      </c>
      <c r="Y31" s="130">
        <v>0</v>
      </c>
      <c r="Z31" s="131">
        <f>IF(Y31&gt;0,0,X31)</f>
        <v>155</v>
      </c>
      <c r="AA31" s="164"/>
      <c r="AB31" s="167"/>
      <c r="AC31" s="132">
        <f>MAX(T31,W31,Z31)</f>
        <v>155</v>
      </c>
      <c r="AD31" s="159"/>
      <c r="AE31" s="172"/>
      <c r="AF31" s="133">
        <f>Q31+AC31</f>
        <v>427.5</v>
      </c>
      <c r="AG31" s="130">
        <v>215</v>
      </c>
      <c r="AH31" s="130">
        <v>0</v>
      </c>
      <c r="AI31" s="131">
        <f>IF(AH31&gt;0,0,AG31)</f>
        <v>215</v>
      </c>
      <c r="AJ31" s="130">
        <v>227.5</v>
      </c>
      <c r="AK31" s="130">
        <v>0</v>
      </c>
      <c r="AL31" s="131">
        <f>IF(AK31&gt;0,0,AJ31)</f>
        <v>227.5</v>
      </c>
      <c r="AM31" s="130">
        <v>237.5</v>
      </c>
      <c r="AN31" s="130">
        <v>1</v>
      </c>
      <c r="AO31" s="131">
        <f>IF(AN31&gt;0,0,AM31)</f>
        <v>0</v>
      </c>
      <c r="AP31" s="132">
        <f>MAX(AI31,AL31,AO31)</f>
        <v>227.5</v>
      </c>
      <c r="AQ31" s="159"/>
      <c r="AR31" s="172"/>
      <c r="AS31" s="131">
        <f>(AP31+AC31+Q31)</f>
        <v>655</v>
      </c>
      <c r="AT31" s="134">
        <f t="shared" si="16"/>
        <v>504.70841600000006</v>
      </c>
      <c r="AU31" s="134">
        <f>(AS31*2.2046)</f>
        <v>1444.0130000000001</v>
      </c>
      <c r="AV31" s="130">
        <v>1</v>
      </c>
      <c r="AW31" s="130"/>
    </row>
    <row r="32" spans="1:49" s="135" customFormat="1" ht="12">
      <c r="A32" s="47" t="s">
        <v>85</v>
      </c>
      <c r="B32" s="127">
        <v>52</v>
      </c>
      <c r="C32" s="128">
        <v>0.64665</v>
      </c>
      <c r="D32" s="129">
        <v>1.165</v>
      </c>
      <c r="E32" s="48" t="s">
        <v>118</v>
      </c>
      <c r="F32" s="48">
        <v>82.5</v>
      </c>
      <c r="G32" s="130">
        <v>82.1</v>
      </c>
      <c r="H32" s="130">
        <v>260</v>
      </c>
      <c r="I32" s="130">
        <v>1</v>
      </c>
      <c r="J32" s="131">
        <f t="shared" si="17"/>
        <v>0</v>
      </c>
      <c r="K32" s="130">
        <v>260</v>
      </c>
      <c r="L32" s="130">
        <v>1</v>
      </c>
      <c r="M32" s="131">
        <f t="shared" si="18"/>
        <v>0</v>
      </c>
      <c r="N32" s="130">
        <v>260</v>
      </c>
      <c r="O32" s="130">
        <v>0</v>
      </c>
      <c r="P32" s="131">
        <f t="shared" si="19"/>
        <v>260</v>
      </c>
      <c r="Q32" s="132">
        <f t="shared" si="20"/>
        <v>260</v>
      </c>
      <c r="R32" s="130">
        <v>147.5</v>
      </c>
      <c r="S32" s="130">
        <v>0</v>
      </c>
      <c r="T32" s="131">
        <f t="shared" si="21"/>
        <v>147.5</v>
      </c>
      <c r="U32" s="130">
        <v>160</v>
      </c>
      <c r="V32" s="130">
        <v>0</v>
      </c>
      <c r="W32" s="131">
        <f t="shared" si="22"/>
        <v>160</v>
      </c>
      <c r="X32" s="130">
        <v>165</v>
      </c>
      <c r="Y32" s="130">
        <v>0</v>
      </c>
      <c r="Z32" s="131">
        <f t="shared" si="23"/>
        <v>165</v>
      </c>
      <c r="AA32" s="164"/>
      <c r="AB32" s="167"/>
      <c r="AC32" s="132">
        <f t="shared" si="24"/>
        <v>165</v>
      </c>
      <c r="AD32" s="159"/>
      <c r="AE32" s="172"/>
      <c r="AF32" s="133">
        <f t="shared" si="25"/>
        <v>425</v>
      </c>
      <c r="AG32" s="130">
        <v>227.5</v>
      </c>
      <c r="AH32" s="130">
        <v>0</v>
      </c>
      <c r="AI32" s="131">
        <f t="shared" si="26"/>
        <v>227.5</v>
      </c>
      <c r="AJ32" s="130">
        <v>237.5</v>
      </c>
      <c r="AK32" s="130">
        <v>1</v>
      </c>
      <c r="AL32" s="131">
        <f t="shared" si="27"/>
        <v>0</v>
      </c>
      <c r="AM32" s="130">
        <v>237.5</v>
      </c>
      <c r="AN32" s="130">
        <v>1</v>
      </c>
      <c r="AO32" s="131">
        <f t="shared" si="28"/>
        <v>0</v>
      </c>
      <c r="AP32" s="132">
        <f t="shared" si="29"/>
        <v>227.5</v>
      </c>
      <c r="AQ32" s="159"/>
      <c r="AR32" s="172"/>
      <c r="AS32" s="131">
        <f t="shared" si="30"/>
        <v>652.5</v>
      </c>
      <c r="AT32" s="134">
        <f t="shared" si="16"/>
        <v>491.559080625</v>
      </c>
      <c r="AU32" s="134">
        <f t="shared" si="31"/>
        <v>1438.5015</v>
      </c>
      <c r="AV32" s="130">
        <v>2</v>
      </c>
      <c r="AW32" s="130"/>
    </row>
    <row r="33" spans="1:49" s="135" customFormat="1" ht="12">
      <c r="A33" s="47" t="s">
        <v>88</v>
      </c>
      <c r="B33" s="127">
        <v>58</v>
      </c>
      <c r="C33" s="128">
        <v>0.75705</v>
      </c>
      <c r="D33" s="129">
        <v>1.291</v>
      </c>
      <c r="E33" s="48" t="s">
        <v>119</v>
      </c>
      <c r="F33" s="48">
        <v>67.5</v>
      </c>
      <c r="G33" s="130">
        <v>66.6</v>
      </c>
      <c r="H33" s="130">
        <v>175</v>
      </c>
      <c r="I33" s="130">
        <v>0</v>
      </c>
      <c r="J33" s="131">
        <f t="shared" si="17"/>
        <v>175</v>
      </c>
      <c r="K33" s="130">
        <v>190</v>
      </c>
      <c r="L33" s="130">
        <v>1</v>
      </c>
      <c r="M33" s="131">
        <f t="shared" si="18"/>
        <v>0</v>
      </c>
      <c r="N33" s="130">
        <v>190</v>
      </c>
      <c r="O33" s="130">
        <v>0</v>
      </c>
      <c r="P33" s="131">
        <f t="shared" si="19"/>
        <v>190</v>
      </c>
      <c r="Q33" s="132">
        <f t="shared" si="20"/>
        <v>190</v>
      </c>
      <c r="R33" s="130">
        <v>90</v>
      </c>
      <c r="S33" s="130">
        <v>0</v>
      </c>
      <c r="T33" s="131">
        <f t="shared" si="21"/>
        <v>90</v>
      </c>
      <c r="U33" s="130">
        <v>100</v>
      </c>
      <c r="V33" s="130">
        <v>0</v>
      </c>
      <c r="W33" s="131">
        <f t="shared" si="22"/>
        <v>100</v>
      </c>
      <c r="X33" s="130">
        <v>105</v>
      </c>
      <c r="Y33" s="130">
        <v>0</v>
      </c>
      <c r="Z33" s="131">
        <f t="shared" si="23"/>
        <v>105</v>
      </c>
      <c r="AA33" s="164"/>
      <c r="AB33" s="167"/>
      <c r="AC33" s="132">
        <f t="shared" si="24"/>
        <v>105</v>
      </c>
      <c r="AD33" s="159"/>
      <c r="AE33" s="172"/>
      <c r="AF33" s="133">
        <f t="shared" si="25"/>
        <v>295</v>
      </c>
      <c r="AG33" s="130">
        <v>182.5</v>
      </c>
      <c r="AH33" s="130">
        <v>0</v>
      </c>
      <c r="AI33" s="131">
        <f t="shared" si="26"/>
        <v>182.5</v>
      </c>
      <c r="AJ33" s="130">
        <v>197.5</v>
      </c>
      <c r="AK33" s="130">
        <v>1</v>
      </c>
      <c r="AL33" s="131">
        <f t="shared" si="27"/>
        <v>0</v>
      </c>
      <c r="AM33" s="130">
        <v>197.5</v>
      </c>
      <c r="AN33" s="130">
        <v>1</v>
      </c>
      <c r="AO33" s="131">
        <f t="shared" si="28"/>
        <v>0</v>
      </c>
      <c r="AP33" s="132">
        <f t="shared" si="29"/>
        <v>182.5</v>
      </c>
      <c r="AQ33" s="159"/>
      <c r="AR33" s="172"/>
      <c r="AS33" s="131">
        <f t="shared" si="30"/>
        <v>477.5</v>
      </c>
      <c r="AT33" s="134">
        <f t="shared" si="16"/>
        <v>466.685365125</v>
      </c>
      <c r="AU33" s="134">
        <f t="shared" si="31"/>
        <v>1052.6965</v>
      </c>
      <c r="AV33" s="130">
        <v>1</v>
      </c>
      <c r="AW33" s="130"/>
    </row>
    <row r="34" spans="1:49" s="135" customFormat="1" ht="12">
      <c r="A34" s="47" t="s">
        <v>89</v>
      </c>
      <c r="B34" s="127">
        <v>59</v>
      </c>
      <c r="C34" s="128">
        <v>0.64975</v>
      </c>
      <c r="D34" s="129">
        <v>1.315</v>
      </c>
      <c r="E34" s="48" t="s">
        <v>119</v>
      </c>
      <c r="F34" s="48">
        <v>82.5</v>
      </c>
      <c r="G34" s="130">
        <v>81.5</v>
      </c>
      <c r="H34" s="130">
        <v>192.5</v>
      </c>
      <c r="I34" s="130">
        <v>0</v>
      </c>
      <c r="J34" s="131">
        <f t="shared" si="17"/>
        <v>192.5</v>
      </c>
      <c r="K34" s="130">
        <v>212.5</v>
      </c>
      <c r="L34" s="130">
        <v>1</v>
      </c>
      <c r="M34" s="131">
        <f t="shared" si="18"/>
        <v>0</v>
      </c>
      <c r="N34" s="130">
        <v>212.5</v>
      </c>
      <c r="O34" s="130">
        <v>1</v>
      </c>
      <c r="P34" s="131">
        <f t="shared" si="19"/>
        <v>0</v>
      </c>
      <c r="Q34" s="132">
        <f t="shared" si="20"/>
        <v>192.5</v>
      </c>
      <c r="R34" s="130">
        <v>130</v>
      </c>
      <c r="S34" s="130">
        <v>0</v>
      </c>
      <c r="T34" s="131">
        <f t="shared" si="21"/>
        <v>130</v>
      </c>
      <c r="U34" s="130">
        <v>142.5</v>
      </c>
      <c r="V34" s="130">
        <v>0</v>
      </c>
      <c r="W34" s="131">
        <f t="shared" si="22"/>
        <v>142.5</v>
      </c>
      <c r="X34" s="130">
        <v>150.5</v>
      </c>
      <c r="Y34" s="130">
        <v>1</v>
      </c>
      <c r="Z34" s="131">
        <f t="shared" si="23"/>
        <v>0</v>
      </c>
      <c r="AA34" s="164"/>
      <c r="AB34" s="167"/>
      <c r="AC34" s="132">
        <f t="shared" si="24"/>
        <v>142.5</v>
      </c>
      <c r="AD34" s="159"/>
      <c r="AE34" s="172"/>
      <c r="AF34" s="133">
        <f t="shared" si="25"/>
        <v>335</v>
      </c>
      <c r="AG34" s="130">
        <v>172.5</v>
      </c>
      <c r="AH34" s="130">
        <v>0</v>
      </c>
      <c r="AI34" s="131">
        <v>172.5</v>
      </c>
      <c r="AJ34" s="130">
        <v>192.5</v>
      </c>
      <c r="AK34" s="130">
        <v>1</v>
      </c>
      <c r="AL34" s="131">
        <f t="shared" si="27"/>
        <v>0</v>
      </c>
      <c r="AM34" s="130">
        <v>192.5</v>
      </c>
      <c r="AN34" s="130">
        <v>1</v>
      </c>
      <c r="AO34" s="131">
        <f t="shared" si="28"/>
        <v>0</v>
      </c>
      <c r="AP34" s="132">
        <f t="shared" si="29"/>
        <v>172.5</v>
      </c>
      <c r="AQ34" s="159"/>
      <c r="AR34" s="172"/>
      <c r="AS34" s="131">
        <f t="shared" si="30"/>
        <v>507.5</v>
      </c>
      <c r="AT34" s="134">
        <f t="shared" si="16"/>
        <v>433.618784375</v>
      </c>
      <c r="AU34" s="134">
        <f t="shared" si="31"/>
        <v>1118.8345000000002</v>
      </c>
      <c r="AV34" s="130">
        <v>1</v>
      </c>
      <c r="AW34" s="130"/>
    </row>
    <row r="35" spans="1:49" s="135" customFormat="1" ht="12">
      <c r="A35" s="47" t="s">
        <v>43</v>
      </c>
      <c r="B35" s="127">
        <v>69</v>
      </c>
      <c r="C35" s="128">
        <v>0.7691</v>
      </c>
      <c r="D35" s="129">
        <v>1.61</v>
      </c>
      <c r="E35" s="48" t="s">
        <v>120</v>
      </c>
      <c r="F35" s="48">
        <v>67.5</v>
      </c>
      <c r="G35" s="130">
        <v>65.4</v>
      </c>
      <c r="H35" s="130">
        <v>127.5</v>
      </c>
      <c r="I35" s="130">
        <v>0</v>
      </c>
      <c r="J35" s="131">
        <f t="shared" si="17"/>
        <v>127.5</v>
      </c>
      <c r="K35" s="130">
        <v>135</v>
      </c>
      <c r="L35" s="130">
        <v>0</v>
      </c>
      <c r="M35" s="131">
        <f t="shared" si="18"/>
        <v>135</v>
      </c>
      <c r="N35" s="130">
        <v>140</v>
      </c>
      <c r="O35" s="130">
        <v>0</v>
      </c>
      <c r="P35" s="131">
        <f t="shared" si="19"/>
        <v>140</v>
      </c>
      <c r="Q35" s="132">
        <f t="shared" si="20"/>
        <v>140</v>
      </c>
      <c r="R35" s="130">
        <v>97.5</v>
      </c>
      <c r="S35" s="130">
        <v>0</v>
      </c>
      <c r="T35" s="131">
        <f t="shared" si="21"/>
        <v>97.5</v>
      </c>
      <c r="U35" s="130">
        <v>105</v>
      </c>
      <c r="V35" s="130">
        <v>0</v>
      </c>
      <c r="W35" s="131">
        <f t="shared" si="22"/>
        <v>105</v>
      </c>
      <c r="X35" s="130">
        <v>110.5</v>
      </c>
      <c r="Y35" s="130">
        <v>0</v>
      </c>
      <c r="Z35" s="131">
        <f t="shared" si="23"/>
        <v>110.5</v>
      </c>
      <c r="AA35" s="164"/>
      <c r="AB35" s="167"/>
      <c r="AC35" s="132">
        <v>110</v>
      </c>
      <c r="AD35" s="159"/>
      <c r="AE35" s="172"/>
      <c r="AF35" s="133">
        <f t="shared" si="25"/>
        <v>250</v>
      </c>
      <c r="AG35" s="130">
        <v>137.5</v>
      </c>
      <c r="AH35" s="130">
        <v>0</v>
      </c>
      <c r="AI35" s="131">
        <f t="shared" si="26"/>
        <v>137.5</v>
      </c>
      <c r="AJ35" s="130">
        <v>150</v>
      </c>
      <c r="AK35" s="130">
        <v>0</v>
      </c>
      <c r="AL35" s="131">
        <f t="shared" si="27"/>
        <v>150</v>
      </c>
      <c r="AM35" s="130">
        <v>152.5</v>
      </c>
      <c r="AN35" s="130">
        <v>0</v>
      </c>
      <c r="AO35" s="131">
        <f t="shared" si="28"/>
        <v>152.5</v>
      </c>
      <c r="AP35" s="132">
        <f t="shared" si="29"/>
        <v>152.5</v>
      </c>
      <c r="AQ35" s="159"/>
      <c r="AR35" s="172"/>
      <c r="AS35" s="131">
        <f t="shared" si="30"/>
        <v>402.5</v>
      </c>
      <c r="AT35" s="134">
        <f t="shared" si="16"/>
        <v>498.3960275</v>
      </c>
      <c r="AU35" s="134">
        <f t="shared" si="31"/>
        <v>887.3515000000001</v>
      </c>
      <c r="AV35" s="130">
        <v>1</v>
      </c>
      <c r="AW35" s="130"/>
    </row>
    <row r="36" spans="1:49" s="135" customFormat="1" ht="12">
      <c r="A36" s="47" t="s">
        <v>90</v>
      </c>
      <c r="B36" s="127">
        <v>68</v>
      </c>
      <c r="C36" s="128">
        <v>0.69755</v>
      </c>
      <c r="D36" s="129">
        <v>1.576</v>
      </c>
      <c r="E36" s="48" t="s">
        <v>120</v>
      </c>
      <c r="F36" s="48">
        <v>75</v>
      </c>
      <c r="G36" s="130">
        <v>73.7</v>
      </c>
      <c r="H36" s="130">
        <v>207.5</v>
      </c>
      <c r="I36" s="130">
        <v>0</v>
      </c>
      <c r="J36" s="131">
        <f t="shared" si="17"/>
        <v>207.5</v>
      </c>
      <c r="K36" s="130">
        <v>232.5</v>
      </c>
      <c r="L36" s="130">
        <v>0</v>
      </c>
      <c r="M36" s="131">
        <f t="shared" si="18"/>
        <v>232.5</v>
      </c>
      <c r="N36" s="130">
        <v>250.5</v>
      </c>
      <c r="O36" s="130">
        <v>1</v>
      </c>
      <c r="P36" s="131">
        <f t="shared" si="19"/>
        <v>0</v>
      </c>
      <c r="Q36" s="132">
        <f t="shared" si="20"/>
        <v>232.5</v>
      </c>
      <c r="R36" s="130">
        <v>105</v>
      </c>
      <c r="S36" s="130">
        <v>0</v>
      </c>
      <c r="T36" s="131">
        <f t="shared" si="21"/>
        <v>105</v>
      </c>
      <c r="U36" s="130">
        <v>110</v>
      </c>
      <c r="V36" s="130">
        <v>0</v>
      </c>
      <c r="W36" s="131">
        <f t="shared" si="22"/>
        <v>110</v>
      </c>
      <c r="X36" s="130">
        <v>115</v>
      </c>
      <c r="Y36" s="130">
        <v>1</v>
      </c>
      <c r="Z36" s="131">
        <f t="shared" si="23"/>
        <v>0</v>
      </c>
      <c r="AA36" s="164"/>
      <c r="AB36" s="167"/>
      <c r="AC36" s="132">
        <f t="shared" si="24"/>
        <v>110</v>
      </c>
      <c r="AD36" s="159"/>
      <c r="AE36" s="172"/>
      <c r="AF36" s="133">
        <f t="shared" si="25"/>
        <v>342.5</v>
      </c>
      <c r="AG36" s="130">
        <v>215</v>
      </c>
      <c r="AH36" s="130">
        <v>0</v>
      </c>
      <c r="AI36" s="131">
        <f t="shared" si="26"/>
        <v>215</v>
      </c>
      <c r="AJ36" s="130">
        <v>232.5</v>
      </c>
      <c r="AK36" s="130">
        <v>0</v>
      </c>
      <c r="AL36" s="131">
        <f t="shared" si="27"/>
        <v>232.5</v>
      </c>
      <c r="AM36" s="130">
        <v>245</v>
      </c>
      <c r="AN36" s="130">
        <v>0</v>
      </c>
      <c r="AO36" s="131">
        <f t="shared" si="28"/>
        <v>245</v>
      </c>
      <c r="AP36" s="132">
        <f t="shared" si="29"/>
        <v>245</v>
      </c>
      <c r="AQ36" s="159"/>
      <c r="AR36" s="172"/>
      <c r="AS36" s="131">
        <f t="shared" si="30"/>
        <v>587.5</v>
      </c>
      <c r="AT36" s="134">
        <f t="shared" si="16"/>
        <v>645.8615450000001</v>
      </c>
      <c r="AU36" s="134">
        <f t="shared" si="31"/>
        <v>1295.2025</v>
      </c>
      <c r="AV36" s="130">
        <v>1</v>
      </c>
      <c r="AW36" s="130" t="s">
        <v>155</v>
      </c>
    </row>
    <row r="37" spans="1:49" s="135" customFormat="1" ht="12">
      <c r="A37" s="47" t="s">
        <v>92</v>
      </c>
      <c r="B37" s="127">
        <v>73</v>
      </c>
      <c r="C37" s="128">
        <v>0.6495</v>
      </c>
      <c r="D37" s="129">
        <v>1.756</v>
      </c>
      <c r="E37" s="48" t="s">
        <v>121</v>
      </c>
      <c r="F37" s="48">
        <v>82.5</v>
      </c>
      <c r="G37" s="130">
        <v>81.55</v>
      </c>
      <c r="H37" s="130">
        <v>67.5</v>
      </c>
      <c r="I37" s="130">
        <v>0</v>
      </c>
      <c r="J37" s="131">
        <f t="shared" si="17"/>
        <v>67.5</v>
      </c>
      <c r="K37" s="130">
        <v>82.5</v>
      </c>
      <c r="L37" s="130">
        <v>0</v>
      </c>
      <c r="M37" s="131">
        <f t="shared" si="18"/>
        <v>82.5</v>
      </c>
      <c r="N37" s="130">
        <v>92.5</v>
      </c>
      <c r="O37" s="130">
        <v>0</v>
      </c>
      <c r="P37" s="131">
        <f t="shared" si="19"/>
        <v>92.5</v>
      </c>
      <c r="Q37" s="132">
        <f t="shared" si="20"/>
        <v>92.5</v>
      </c>
      <c r="R37" s="130">
        <v>65</v>
      </c>
      <c r="S37" s="130">
        <v>0</v>
      </c>
      <c r="T37" s="131">
        <f t="shared" si="21"/>
        <v>65</v>
      </c>
      <c r="U37" s="130">
        <v>77.5</v>
      </c>
      <c r="V37" s="130">
        <v>0</v>
      </c>
      <c r="W37" s="131">
        <f t="shared" si="22"/>
        <v>77.5</v>
      </c>
      <c r="X37" s="130">
        <v>85</v>
      </c>
      <c r="Y37" s="130">
        <v>0</v>
      </c>
      <c r="Z37" s="131">
        <f t="shared" si="23"/>
        <v>85</v>
      </c>
      <c r="AA37" s="164"/>
      <c r="AB37" s="167"/>
      <c r="AC37" s="132">
        <f t="shared" si="24"/>
        <v>85</v>
      </c>
      <c r="AD37" s="159"/>
      <c r="AE37" s="172"/>
      <c r="AF37" s="133">
        <f t="shared" si="25"/>
        <v>177.5</v>
      </c>
      <c r="AG37" s="130">
        <v>105</v>
      </c>
      <c r="AH37" s="130">
        <v>0</v>
      </c>
      <c r="AI37" s="131">
        <f t="shared" si="26"/>
        <v>105</v>
      </c>
      <c r="AJ37" s="130">
        <v>122.5</v>
      </c>
      <c r="AK37" s="130">
        <v>0</v>
      </c>
      <c r="AL37" s="131">
        <f t="shared" si="27"/>
        <v>122.5</v>
      </c>
      <c r="AM37" s="130">
        <v>137.5</v>
      </c>
      <c r="AN37" s="130">
        <v>0</v>
      </c>
      <c r="AO37" s="131">
        <f t="shared" si="28"/>
        <v>137.5</v>
      </c>
      <c r="AP37" s="132">
        <f t="shared" si="29"/>
        <v>137.5</v>
      </c>
      <c r="AQ37" s="159"/>
      <c r="AR37" s="172"/>
      <c r="AS37" s="131">
        <f t="shared" si="30"/>
        <v>315</v>
      </c>
      <c r="AT37" s="134">
        <f t="shared" si="16"/>
        <v>359.26443</v>
      </c>
      <c r="AU37" s="134">
        <f t="shared" si="31"/>
        <v>694.4490000000001</v>
      </c>
      <c r="AV37" s="130">
        <v>1</v>
      </c>
      <c r="AW37" s="130"/>
    </row>
    <row r="38" spans="7:49" s="126" customFormat="1" ht="12"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63"/>
      <c r="AB38" s="166"/>
      <c r="AC38" s="121"/>
      <c r="AD38" s="170"/>
      <c r="AE38" s="17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70"/>
      <c r="AR38" s="171"/>
      <c r="AS38" s="121"/>
      <c r="AT38" s="121"/>
      <c r="AU38" s="121"/>
      <c r="AV38" s="121"/>
      <c r="AW38" s="121"/>
    </row>
    <row r="39" spans="1:49" s="121" customFormat="1" ht="12">
      <c r="A39" s="47" t="s">
        <v>76</v>
      </c>
      <c r="B39" s="136">
        <v>45</v>
      </c>
      <c r="C39" s="137">
        <v>0.76705</v>
      </c>
      <c r="D39" s="138">
        <v>1.055</v>
      </c>
      <c r="E39" s="48" t="s">
        <v>117</v>
      </c>
      <c r="F39" s="48">
        <v>67.5</v>
      </c>
      <c r="G39" s="122">
        <v>65.6</v>
      </c>
      <c r="H39" s="122">
        <v>192.5</v>
      </c>
      <c r="I39" s="122">
        <v>0</v>
      </c>
      <c r="J39" s="100">
        <f aca="true" t="shared" si="32" ref="J39:J48">IF(I39&gt;0,0,H39)</f>
        <v>192.5</v>
      </c>
      <c r="K39" s="122">
        <v>210</v>
      </c>
      <c r="L39" s="122">
        <v>0</v>
      </c>
      <c r="M39" s="100">
        <f aca="true" t="shared" si="33" ref="M39:M48">IF(L39&gt;0,0,K39)</f>
        <v>210</v>
      </c>
      <c r="N39" s="122">
        <v>215</v>
      </c>
      <c r="O39" s="122">
        <v>0</v>
      </c>
      <c r="P39" s="100">
        <f aca="true" t="shared" si="34" ref="P39:P48">IF(O39&gt;0,0,N39)</f>
        <v>215</v>
      </c>
      <c r="Q39" s="101">
        <f aca="true" t="shared" si="35" ref="Q39:Q48">IF(COUNT(I39,L39)&gt;2,"out",MAX(J39,M39,P39))</f>
        <v>215</v>
      </c>
      <c r="R39" s="122">
        <v>130</v>
      </c>
      <c r="S39" s="122">
        <v>0</v>
      </c>
      <c r="T39" s="100">
        <f aca="true" t="shared" si="36" ref="T39:T48">IF(S39&gt;0,0,R39)</f>
        <v>130</v>
      </c>
      <c r="U39" s="122">
        <v>132.5</v>
      </c>
      <c r="V39" s="122">
        <v>0</v>
      </c>
      <c r="W39" s="100">
        <f aca="true" t="shared" si="37" ref="W39:W48">IF(V39&gt;0,0,U39)</f>
        <v>132.5</v>
      </c>
      <c r="X39" s="122">
        <v>135</v>
      </c>
      <c r="Y39" s="122">
        <v>1</v>
      </c>
      <c r="Z39" s="100">
        <f aca="true" t="shared" si="38" ref="Z39:Z48">IF(Y39&gt;0,0,X39)</f>
        <v>0</v>
      </c>
      <c r="AA39" s="161"/>
      <c r="AB39" s="165"/>
      <c r="AC39" s="101">
        <f aca="true" t="shared" si="39" ref="AC39:AC48">MAX(T39,W39,Z39)</f>
        <v>132.5</v>
      </c>
      <c r="AD39" s="158"/>
      <c r="AE39" s="168"/>
      <c r="AF39" s="99">
        <f aca="true" t="shared" si="40" ref="AF39:AF48">Q39+AC39</f>
        <v>347.5</v>
      </c>
      <c r="AG39" s="122">
        <v>205</v>
      </c>
      <c r="AH39" s="122">
        <v>0</v>
      </c>
      <c r="AI39" s="100">
        <f aca="true" t="shared" si="41" ref="AI39:AI48">IF(AH39&gt;0,0,AG39)</f>
        <v>205</v>
      </c>
      <c r="AJ39" s="122">
        <v>220</v>
      </c>
      <c r="AK39" s="122">
        <v>0</v>
      </c>
      <c r="AL39" s="100">
        <f aca="true" t="shared" si="42" ref="AL39:AL48">IF(AK39&gt;0,0,AJ39)</f>
        <v>220</v>
      </c>
      <c r="AM39" s="122">
        <v>227.5</v>
      </c>
      <c r="AN39" s="122">
        <v>1</v>
      </c>
      <c r="AO39" s="100">
        <f aca="true" t="shared" si="43" ref="AO39:AO48">IF(AN39&gt;0,0,AM39)</f>
        <v>0</v>
      </c>
      <c r="AP39" s="101">
        <f aca="true" t="shared" si="44" ref="AP39:AP48">MAX(AI39,AL39,AO39)</f>
        <v>220</v>
      </c>
      <c r="AQ39" s="158"/>
      <c r="AR39" s="168"/>
      <c r="AS39" s="100">
        <f aca="true" t="shared" si="45" ref="AS39:AS48">(AP39+AC39+Q39)</f>
        <v>567.5</v>
      </c>
      <c r="AT39" s="102">
        <f aca="true" t="shared" si="46" ref="AT39:AT46">(AS39*C39*D39)</f>
        <v>459.242423125</v>
      </c>
      <c r="AU39" s="102">
        <f aca="true" t="shared" si="47" ref="AU39:AU48">(AS39*2.2046)</f>
        <v>1251.1105</v>
      </c>
      <c r="AV39" s="122">
        <v>1</v>
      </c>
      <c r="AW39" s="122"/>
    </row>
    <row r="40" spans="1:49" s="121" customFormat="1" ht="12">
      <c r="A40" s="47" t="s">
        <v>58</v>
      </c>
      <c r="B40" s="97">
        <v>20</v>
      </c>
      <c r="C40" s="98">
        <v>0.86265</v>
      </c>
      <c r="D40" s="118">
        <v>1</v>
      </c>
      <c r="E40" s="48" t="s">
        <v>114</v>
      </c>
      <c r="F40" s="48">
        <v>60</v>
      </c>
      <c r="G40" s="32">
        <v>57.9</v>
      </c>
      <c r="H40" s="99">
        <v>160</v>
      </c>
      <c r="I40" s="32">
        <v>0</v>
      </c>
      <c r="J40" s="100">
        <f>IF(I40&gt;0,0,H40)</f>
        <v>160</v>
      </c>
      <c r="K40" s="99">
        <v>190</v>
      </c>
      <c r="L40" s="32">
        <v>0</v>
      </c>
      <c r="M40" s="100">
        <f>IF(L40&gt;0,0,K40)</f>
        <v>190</v>
      </c>
      <c r="N40" s="99">
        <v>205</v>
      </c>
      <c r="O40" s="32"/>
      <c r="P40" s="100">
        <f>IF(O40&gt;0,0,N40)</f>
        <v>205</v>
      </c>
      <c r="Q40" s="101">
        <f>IF(COUNT(I40,L40)&gt;2,"out",MAX(J40,M40,P40))</f>
        <v>205</v>
      </c>
      <c r="R40" s="99">
        <v>100</v>
      </c>
      <c r="S40" s="32">
        <v>0</v>
      </c>
      <c r="T40" s="100">
        <f>IF(S40&gt;0,0,R40)</f>
        <v>100</v>
      </c>
      <c r="U40" s="99">
        <v>120</v>
      </c>
      <c r="V40" s="32">
        <v>0</v>
      </c>
      <c r="W40" s="100">
        <f>IF(V40&gt;0,0,U40)</f>
        <v>120</v>
      </c>
      <c r="X40" s="99">
        <v>127.5</v>
      </c>
      <c r="Y40" s="32">
        <v>0</v>
      </c>
      <c r="Z40" s="100">
        <f>IF(Y40&gt;0,0,X40)</f>
        <v>127.5</v>
      </c>
      <c r="AA40" s="161"/>
      <c r="AB40" s="165"/>
      <c r="AC40" s="101">
        <f>MAX(T40,W40,Z40)</f>
        <v>127.5</v>
      </c>
      <c r="AD40" s="158"/>
      <c r="AE40" s="168"/>
      <c r="AF40" s="99">
        <f>Q40+AC40</f>
        <v>332.5</v>
      </c>
      <c r="AG40" s="99">
        <v>185</v>
      </c>
      <c r="AH40" s="32">
        <v>0</v>
      </c>
      <c r="AI40" s="100">
        <f>IF(AH40&gt;0,0,AG40)</f>
        <v>185</v>
      </c>
      <c r="AJ40" s="99">
        <v>212.5</v>
      </c>
      <c r="AK40" s="32">
        <v>0</v>
      </c>
      <c r="AL40" s="100">
        <f>IF(AK40&gt;0,0,AJ40)</f>
        <v>212.5</v>
      </c>
      <c r="AM40" s="99">
        <v>227.5</v>
      </c>
      <c r="AN40" s="32">
        <v>1</v>
      </c>
      <c r="AO40" s="100">
        <f>IF(AN40&gt;0,0,AM40)</f>
        <v>0</v>
      </c>
      <c r="AP40" s="101">
        <f>MAX(AI40,AL40,AO40)</f>
        <v>212.5</v>
      </c>
      <c r="AQ40" s="158"/>
      <c r="AR40" s="168"/>
      <c r="AS40" s="100">
        <f>(AP40+AC40+Q40)</f>
        <v>545</v>
      </c>
      <c r="AT40" s="102">
        <f t="shared" si="46"/>
        <v>470.14425</v>
      </c>
      <c r="AU40" s="102">
        <f>(AS40*2.2046)</f>
        <v>1201.507</v>
      </c>
      <c r="AV40" s="104">
        <v>1</v>
      </c>
      <c r="AW40" s="104" t="s">
        <v>151</v>
      </c>
    </row>
    <row r="41" spans="1:49" s="121" customFormat="1" ht="12">
      <c r="A41" s="47" t="s">
        <v>59</v>
      </c>
      <c r="B41" s="97">
        <v>23</v>
      </c>
      <c r="C41" s="98">
        <v>0.68855</v>
      </c>
      <c r="D41" s="118">
        <v>1</v>
      </c>
      <c r="E41" s="48" t="s">
        <v>114</v>
      </c>
      <c r="F41" s="48">
        <v>75</v>
      </c>
      <c r="G41" s="32">
        <v>75</v>
      </c>
      <c r="H41" s="99">
        <v>260</v>
      </c>
      <c r="I41" s="32">
        <v>1</v>
      </c>
      <c r="J41" s="100">
        <f>IF(I41&gt;0,0,H41)</f>
        <v>0</v>
      </c>
      <c r="K41" s="99">
        <v>260</v>
      </c>
      <c r="L41" s="32">
        <v>1</v>
      </c>
      <c r="M41" s="100">
        <f>IF(L41&gt;0,0,K41)</f>
        <v>0</v>
      </c>
      <c r="N41" s="99">
        <v>260</v>
      </c>
      <c r="O41" s="32">
        <v>0</v>
      </c>
      <c r="P41" s="100">
        <f>IF(O41&gt;0,0,N41)</f>
        <v>260</v>
      </c>
      <c r="Q41" s="101">
        <f>IF(COUNT(I41,L41)&gt;2,"out",MAX(J41,M41,P41))</f>
        <v>260</v>
      </c>
      <c r="R41" s="99">
        <v>195</v>
      </c>
      <c r="S41" s="32">
        <v>0</v>
      </c>
      <c r="T41" s="100">
        <f>IF(S41&gt;0,0,R41)</f>
        <v>195</v>
      </c>
      <c r="U41" s="99">
        <v>215</v>
      </c>
      <c r="V41" s="32">
        <v>1</v>
      </c>
      <c r="W41" s="100">
        <f>IF(V41&gt;0,0,U41)</f>
        <v>0</v>
      </c>
      <c r="X41" s="99">
        <v>215</v>
      </c>
      <c r="Y41" s="32">
        <v>1</v>
      </c>
      <c r="Z41" s="100">
        <f>IF(Y41&gt;0,0,X41)</f>
        <v>0</v>
      </c>
      <c r="AA41" s="161"/>
      <c r="AB41" s="165"/>
      <c r="AC41" s="101">
        <f>MAX(T41,W41,Z41)</f>
        <v>195</v>
      </c>
      <c r="AD41" s="158"/>
      <c r="AE41" s="168"/>
      <c r="AF41" s="99">
        <f>Q41+AC41</f>
        <v>455</v>
      </c>
      <c r="AG41" s="99">
        <v>185</v>
      </c>
      <c r="AH41" s="32">
        <v>1</v>
      </c>
      <c r="AI41" s="100">
        <f>IF(AH41&gt;0,0,AG41)</f>
        <v>0</v>
      </c>
      <c r="AJ41" s="99">
        <v>190</v>
      </c>
      <c r="AK41" s="32">
        <v>0</v>
      </c>
      <c r="AL41" s="100">
        <f>IF(AK41&gt;0,0,AJ41)</f>
        <v>190</v>
      </c>
      <c r="AM41" s="99">
        <v>212.5</v>
      </c>
      <c r="AN41" s="32">
        <v>0</v>
      </c>
      <c r="AO41" s="100">
        <f>IF(AN41&gt;0,0,AM41)</f>
        <v>212.5</v>
      </c>
      <c r="AP41" s="101">
        <f>MAX(AI41,AL41,AO41)</f>
        <v>212.5</v>
      </c>
      <c r="AQ41" s="158"/>
      <c r="AR41" s="168"/>
      <c r="AS41" s="100">
        <f>(AP41+AC41+Q41)</f>
        <v>667.5</v>
      </c>
      <c r="AT41" s="102">
        <f t="shared" si="46"/>
        <v>459.607125</v>
      </c>
      <c r="AU41" s="102">
        <f>(AS41*2.2046)</f>
        <v>1471.5705</v>
      </c>
      <c r="AV41" s="104">
        <v>1</v>
      </c>
      <c r="AW41" s="104"/>
    </row>
    <row r="42" spans="1:49" s="121" customFormat="1" ht="12">
      <c r="A42" s="47" t="s">
        <v>60</v>
      </c>
      <c r="B42" s="97">
        <v>21</v>
      </c>
      <c r="C42" s="98">
        <v>0.6456</v>
      </c>
      <c r="D42" s="119">
        <v>1</v>
      </c>
      <c r="E42" s="48" t="s">
        <v>114</v>
      </c>
      <c r="F42" s="48">
        <v>82.5</v>
      </c>
      <c r="G42" s="32">
        <v>82.3</v>
      </c>
      <c r="H42" s="99">
        <v>215</v>
      </c>
      <c r="I42" s="32">
        <v>0</v>
      </c>
      <c r="J42" s="100">
        <f t="shared" si="32"/>
        <v>215</v>
      </c>
      <c r="K42" s="99">
        <v>242.5</v>
      </c>
      <c r="L42" s="32">
        <v>0</v>
      </c>
      <c r="M42" s="100">
        <f t="shared" si="33"/>
        <v>242.5</v>
      </c>
      <c r="N42" s="99">
        <v>250</v>
      </c>
      <c r="O42" s="32">
        <v>0</v>
      </c>
      <c r="P42" s="100">
        <f t="shared" si="34"/>
        <v>250</v>
      </c>
      <c r="Q42" s="101">
        <f t="shared" si="35"/>
        <v>250</v>
      </c>
      <c r="R42" s="99">
        <v>140</v>
      </c>
      <c r="S42" s="32">
        <v>0</v>
      </c>
      <c r="T42" s="100">
        <f t="shared" si="36"/>
        <v>140</v>
      </c>
      <c r="U42" s="99">
        <v>152.5</v>
      </c>
      <c r="V42" s="32">
        <v>0</v>
      </c>
      <c r="W42" s="100">
        <f t="shared" si="37"/>
        <v>152.5</v>
      </c>
      <c r="X42" s="99">
        <v>160</v>
      </c>
      <c r="Y42" s="32">
        <v>1</v>
      </c>
      <c r="Z42" s="100">
        <f t="shared" si="38"/>
        <v>0</v>
      </c>
      <c r="AA42" s="161"/>
      <c r="AB42" s="165"/>
      <c r="AC42" s="101">
        <f t="shared" si="39"/>
        <v>152.5</v>
      </c>
      <c r="AD42" s="158"/>
      <c r="AE42" s="168"/>
      <c r="AF42" s="99">
        <f t="shared" si="40"/>
        <v>402.5</v>
      </c>
      <c r="AG42" s="99">
        <v>205</v>
      </c>
      <c r="AH42" s="32">
        <v>0</v>
      </c>
      <c r="AI42" s="100">
        <f t="shared" si="41"/>
        <v>205</v>
      </c>
      <c r="AJ42" s="99">
        <v>222.5</v>
      </c>
      <c r="AK42" s="32">
        <v>1</v>
      </c>
      <c r="AL42" s="100">
        <f t="shared" si="42"/>
        <v>0</v>
      </c>
      <c r="AM42" s="99">
        <v>222.5</v>
      </c>
      <c r="AN42" s="32">
        <v>0</v>
      </c>
      <c r="AO42" s="100">
        <f t="shared" si="43"/>
        <v>222.5</v>
      </c>
      <c r="AP42" s="101">
        <f t="shared" si="44"/>
        <v>222.5</v>
      </c>
      <c r="AQ42" s="158"/>
      <c r="AR42" s="168"/>
      <c r="AS42" s="100">
        <f t="shared" si="45"/>
        <v>625</v>
      </c>
      <c r="AT42" s="102">
        <f t="shared" si="46"/>
        <v>403.49999999999994</v>
      </c>
      <c r="AU42" s="102">
        <f t="shared" si="47"/>
        <v>1377.875</v>
      </c>
      <c r="AV42" s="104">
        <v>1</v>
      </c>
      <c r="AW42" s="104"/>
    </row>
    <row r="43" spans="1:49" s="121" customFormat="1" ht="12">
      <c r="A43" s="47" t="s">
        <v>62</v>
      </c>
      <c r="B43" s="97">
        <v>20</v>
      </c>
      <c r="C43" s="98">
        <v>0.613</v>
      </c>
      <c r="D43" s="118">
        <v>1</v>
      </c>
      <c r="E43" s="48" t="s">
        <v>114</v>
      </c>
      <c r="F43" s="48">
        <v>90</v>
      </c>
      <c r="G43" s="32">
        <v>89.7</v>
      </c>
      <c r="H43" s="99">
        <v>260</v>
      </c>
      <c r="I43" s="32">
        <v>0</v>
      </c>
      <c r="J43" s="100">
        <f>IF(I43&gt;0,0,H43)</f>
        <v>260</v>
      </c>
      <c r="K43" s="99">
        <v>275</v>
      </c>
      <c r="L43" s="32">
        <v>1</v>
      </c>
      <c r="M43" s="100">
        <f>IF(L43&gt;0,0,K43)</f>
        <v>0</v>
      </c>
      <c r="N43" s="99">
        <v>275</v>
      </c>
      <c r="O43" s="32">
        <v>1</v>
      </c>
      <c r="P43" s="100">
        <f>IF(O43&gt;0,0,N43)</f>
        <v>0</v>
      </c>
      <c r="Q43" s="101">
        <f>IF(COUNT(I43,L43)&gt;2,"out",MAX(J43,M43,P43))</f>
        <v>260</v>
      </c>
      <c r="R43" s="99">
        <v>197.5</v>
      </c>
      <c r="S43" s="32">
        <v>0</v>
      </c>
      <c r="T43" s="100">
        <f>IF(S43&gt;0,0,R43)</f>
        <v>197.5</v>
      </c>
      <c r="U43" s="99">
        <v>215</v>
      </c>
      <c r="V43" s="32">
        <v>0</v>
      </c>
      <c r="W43" s="100">
        <f>IF(V43&gt;0,0,U43)</f>
        <v>215</v>
      </c>
      <c r="X43" s="99">
        <v>227.5</v>
      </c>
      <c r="Y43" s="32">
        <v>1</v>
      </c>
      <c r="Z43" s="100">
        <f>IF(Y43&gt;0,0,X43)</f>
        <v>0</v>
      </c>
      <c r="AA43" s="161"/>
      <c r="AB43" s="165"/>
      <c r="AC43" s="101">
        <f>MAX(T43,W43,Z43)</f>
        <v>215</v>
      </c>
      <c r="AD43" s="158"/>
      <c r="AE43" s="168"/>
      <c r="AF43" s="99">
        <f>Q43+AC43</f>
        <v>475</v>
      </c>
      <c r="AG43" s="99">
        <v>227.5</v>
      </c>
      <c r="AH43" s="32">
        <v>0</v>
      </c>
      <c r="AI43" s="100">
        <f>IF(AH43&gt;0,0,AG43)</f>
        <v>227.5</v>
      </c>
      <c r="AJ43" s="99">
        <v>237.5</v>
      </c>
      <c r="AK43" s="32">
        <v>0</v>
      </c>
      <c r="AL43" s="100">
        <f>IF(AK43&gt;0,0,AJ43)</f>
        <v>237.5</v>
      </c>
      <c r="AM43" s="99">
        <v>245</v>
      </c>
      <c r="AN43" s="32">
        <v>1</v>
      </c>
      <c r="AO43" s="100">
        <f>IF(AN43&gt;0,0,AM43)</f>
        <v>0</v>
      </c>
      <c r="AP43" s="101">
        <f>MAX(AI43,AL43,AO43)</f>
        <v>237.5</v>
      </c>
      <c r="AQ43" s="158"/>
      <c r="AR43" s="168"/>
      <c r="AS43" s="100">
        <f>(AP43+AC43+Q43)</f>
        <v>712.5</v>
      </c>
      <c r="AT43" s="102">
        <f t="shared" si="46"/>
        <v>436.7625</v>
      </c>
      <c r="AU43" s="102">
        <f>(AS43*2.2046)</f>
        <v>1570.7775000000001</v>
      </c>
      <c r="AV43" s="104">
        <v>1</v>
      </c>
      <c r="AW43" s="104"/>
    </row>
    <row r="44" spans="1:49" s="121" customFormat="1" ht="12">
      <c r="A44" s="47" t="s">
        <v>63</v>
      </c>
      <c r="B44" s="97">
        <v>20</v>
      </c>
      <c r="C44" s="98">
        <v>0.56455</v>
      </c>
      <c r="D44" s="119">
        <v>1</v>
      </c>
      <c r="E44" s="48" t="s">
        <v>114</v>
      </c>
      <c r="F44" s="48">
        <v>110</v>
      </c>
      <c r="G44" s="32">
        <v>108.6</v>
      </c>
      <c r="H44" s="99">
        <v>235</v>
      </c>
      <c r="I44" s="32">
        <v>0</v>
      </c>
      <c r="J44" s="100">
        <f t="shared" si="32"/>
        <v>235</v>
      </c>
      <c r="K44" s="99">
        <v>245</v>
      </c>
      <c r="L44" s="32">
        <v>1</v>
      </c>
      <c r="M44" s="100">
        <f t="shared" si="33"/>
        <v>0</v>
      </c>
      <c r="N44" s="99">
        <v>245</v>
      </c>
      <c r="O44" s="32">
        <v>1</v>
      </c>
      <c r="P44" s="100">
        <f t="shared" si="34"/>
        <v>0</v>
      </c>
      <c r="Q44" s="101">
        <f t="shared" si="35"/>
        <v>235</v>
      </c>
      <c r="R44" s="99">
        <v>145</v>
      </c>
      <c r="S44" s="32">
        <v>1</v>
      </c>
      <c r="T44" s="100">
        <f t="shared" si="36"/>
        <v>0</v>
      </c>
      <c r="U44" s="99">
        <v>145</v>
      </c>
      <c r="V44" s="32">
        <v>0</v>
      </c>
      <c r="W44" s="100">
        <f t="shared" si="37"/>
        <v>145</v>
      </c>
      <c r="X44" s="99">
        <v>160</v>
      </c>
      <c r="Y44" s="32">
        <v>0</v>
      </c>
      <c r="Z44" s="100">
        <f t="shared" si="38"/>
        <v>160</v>
      </c>
      <c r="AA44" s="161"/>
      <c r="AB44" s="165"/>
      <c r="AC44" s="101">
        <f t="shared" si="39"/>
        <v>160</v>
      </c>
      <c r="AD44" s="158"/>
      <c r="AE44" s="168"/>
      <c r="AF44" s="99">
        <f t="shared" si="40"/>
        <v>395</v>
      </c>
      <c r="AG44" s="99">
        <v>187.5</v>
      </c>
      <c r="AH44" s="32">
        <v>0</v>
      </c>
      <c r="AI44" s="100">
        <f t="shared" si="41"/>
        <v>187.5</v>
      </c>
      <c r="AJ44" s="99">
        <v>207.5</v>
      </c>
      <c r="AK44" s="32">
        <v>0</v>
      </c>
      <c r="AL44" s="100">
        <f t="shared" si="42"/>
        <v>207.5</v>
      </c>
      <c r="AM44" s="99">
        <v>215</v>
      </c>
      <c r="AN44" s="32">
        <v>1</v>
      </c>
      <c r="AO44" s="100">
        <f t="shared" si="43"/>
        <v>0</v>
      </c>
      <c r="AP44" s="101">
        <f t="shared" si="44"/>
        <v>207.5</v>
      </c>
      <c r="AQ44" s="158"/>
      <c r="AR44" s="168"/>
      <c r="AS44" s="100">
        <f t="shared" si="45"/>
        <v>602.5</v>
      </c>
      <c r="AT44" s="102">
        <f t="shared" si="46"/>
        <v>340.141375</v>
      </c>
      <c r="AU44" s="102">
        <f t="shared" si="47"/>
        <v>1328.2715</v>
      </c>
      <c r="AV44" s="104">
        <v>1</v>
      </c>
      <c r="AW44" s="104"/>
    </row>
    <row r="45" spans="1:49" s="121" customFormat="1" ht="12">
      <c r="A45" s="47" t="s">
        <v>55</v>
      </c>
      <c r="B45" s="97">
        <v>33</v>
      </c>
      <c r="C45" s="98">
        <v>0.6205</v>
      </c>
      <c r="D45" s="119">
        <v>1</v>
      </c>
      <c r="E45" s="48" t="s">
        <v>113</v>
      </c>
      <c r="F45" s="48">
        <v>90</v>
      </c>
      <c r="G45" s="32">
        <v>87.8</v>
      </c>
      <c r="H45" s="99">
        <v>285</v>
      </c>
      <c r="I45" s="32">
        <v>1</v>
      </c>
      <c r="J45" s="100">
        <f t="shared" si="32"/>
        <v>0</v>
      </c>
      <c r="K45" s="99">
        <v>285</v>
      </c>
      <c r="L45" s="32">
        <v>1</v>
      </c>
      <c r="M45" s="100">
        <f t="shared" si="33"/>
        <v>0</v>
      </c>
      <c r="N45" s="99">
        <v>285</v>
      </c>
      <c r="O45" s="32">
        <v>0</v>
      </c>
      <c r="P45" s="100">
        <f t="shared" si="34"/>
        <v>285</v>
      </c>
      <c r="Q45" s="101">
        <f t="shared" si="35"/>
        <v>285</v>
      </c>
      <c r="R45" s="99">
        <v>207.5</v>
      </c>
      <c r="S45" s="32">
        <v>0</v>
      </c>
      <c r="T45" s="100">
        <f t="shared" si="36"/>
        <v>207.5</v>
      </c>
      <c r="U45" s="99">
        <v>220</v>
      </c>
      <c r="V45" s="32">
        <v>0</v>
      </c>
      <c r="W45" s="100">
        <f t="shared" si="37"/>
        <v>220</v>
      </c>
      <c r="X45" s="99">
        <v>225</v>
      </c>
      <c r="Y45" s="32">
        <v>1</v>
      </c>
      <c r="Z45" s="100">
        <f t="shared" si="38"/>
        <v>0</v>
      </c>
      <c r="AA45" s="161"/>
      <c r="AB45" s="165"/>
      <c r="AC45" s="101">
        <f t="shared" si="39"/>
        <v>220</v>
      </c>
      <c r="AD45" s="158"/>
      <c r="AE45" s="168"/>
      <c r="AF45" s="99">
        <f t="shared" si="40"/>
        <v>505</v>
      </c>
      <c r="AG45" s="99">
        <v>252.5</v>
      </c>
      <c r="AH45" s="32">
        <v>0</v>
      </c>
      <c r="AI45" s="100">
        <f t="shared" si="41"/>
        <v>252.5</v>
      </c>
      <c r="AJ45" s="99">
        <v>272.5</v>
      </c>
      <c r="AK45" s="32">
        <v>1</v>
      </c>
      <c r="AL45" s="100">
        <f t="shared" si="42"/>
        <v>0</v>
      </c>
      <c r="AM45" s="99">
        <v>272.5</v>
      </c>
      <c r="AN45" s="32">
        <v>1</v>
      </c>
      <c r="AO45" s="100">
        <f t="shared" si="43"/>
        <v>0</v>
      </c>
      <c r="AP45" s="101">
        <f t="shared" si="44"/>
        <v>252.5</v>
      </c>
      <c r="AQ45" s="158"/>
      <c r="AR45" s="168"/>
      <c r="AS45" s="100">
        <f t="shared" si="45"/>
        <v>757.5</v>
      </c>
      <c r="AT45" s="102">
        <f t="shared" si="46"/>
        <v>470.02875000000006</v>
      </c>
      <c r="AU45" s="102">
        <f t="shared" si="47"/>
        <v>1669.9845</v>
      </c>
      <c r="AV45" s="104">
        <v>1</v>
      </c>
      <c r="AW45" s="104"/>
    </row>
    <row r="46" spans="1:49" s="121" customFormat="1" ht="12">
      <c r="A46" s="47" t="s">
        <v>56</v>
      </c>
      <c r="B46" s="97">
        <v>38</v>
      </c>
      <c r="C46" s="98">
        <v>0.58355</v>
      </c>
      <c r="D46" s="119">
        <v>1</v>
      </c>
      <c r="E46" s="48" t="s">
        <v>113</v>
      </c>
      <c r="F46" s="48">
        <v>100</v>
      </c>
      <c r="G46" s="32">
        <v>99.1</v>
      </c>
      <c r="H46" s="99">
        <v>330</v>
      </c>
      <c r="I46" s="32">
        <v>1</v>
      </c>
      <c r="J46" s="100">
        <f t="shared" si="32"/>
        <v>0</v>
      </c>
      <c r="K46" s="99">
        <v>330</v>
      </c>
      <c r="L46" s="32">
        <v>0</v>
      </c>
      <c r="M46" s="100">
        <f t="shared" si="33"/>
        <v>330</v>
      </c>
      <c r="N46" s="99">
        <v>342.5</v>
      </c>
      <c r="O46" s="32">
        <v>0</v>
      </c>
      <c r="P46" s="100">
        <f t="shared" si="34"/>
        <v>342.5</v>
      </c>
      <c r="Q46" s="101">
        <f t="shared" si="35"/>
        <v>342.5</v>
      </c>
      <c r="R46" s="99">
        <v>215</v>
      </c>
      <c r="S46" s="32">
        <v>0</v>
      </c>
      <c r="T46" s="100">
        <f t="shared" si="36"/>
        <v>215</v>
      </c>
      <c r="U46" s="99">
        <v>225</v>
      </c>
      <c r="V46" s="32">
        <v>0</v>
      </c>
      <c r="W46" s="100">
        <f t="shared" si="37"/>
        <v>225</v>
      </c>
      <c r="X46" s="99">
        <v>230</v>
      </c>
      <c r="Y46" s="32">
        <v>0</v>
      </c>
      <c r="Z46" s="100">
        <f t="shared" si="38"/>
        <v>230</v>
      </c>
      <c r="AA46" s="162">
        <v>350.5</v>
      </c>
      <c r="AB46" s="165">
        <v>0</v>
      </c>
      <c r="AC46" s="101">
        <f t="shared" si="39"/>
        <v>230</v>
      </c>
      <c r="AD46" s="158"/>
      <c r="AE46" s="168"/>
      <c r="AF46" s="99">
        <f t="shared" si="40"/>
        <v>572.5</v>
      </c>
      <c r="AG46" s="99">
        <v>245</v>
      </c>
      <c r="AH46" s="32">
        <v>0</v>
      </c>
      <c r="AI46" s="100">
        <f t="shared" si="41"/>
        <v>245</v>
      </c>
      <c r="AJ46" s="99">
        <v>255</v>
      </c>
      <c r="AK46" s="32">
        <v>0</v>
      </c>
      <c r="AL46" s="100">
        <f t="shared" si="42"/>
        <v>255</v>
      </c>
      <c r="AM46" s="99">
        <v>262.5</v>
      </c>
      <c r="AN46" s="32">
        <v>1</v>
      </c>
      <c r="AO46" s="100">
        <f t="shared" si="43"/>
        <v>0</v>
      </c>
      <c r="AP46" s="101">
        <f t="shared" si="44"/>
        <v>255</v>
      </c>
      <c r="AQ46" s="158"/>
      <c r="AR46" s="168"/>
      <c r="AS46" s="100">
        <f t="shared" si="45"/>
        <v>827.5</v>
      </c>
      <c r="AT46" s="102">
        <f t="shared" si="46"/>
        <v>482.887625</v>
      </c>
      <c r="AU46" s="102">
        <f t="shared" si="47"/>
        <v>1824.3065000000001</v>
      </c>
      <c r="AV46" s="104">
        <v>1</v>
      </c>
      <c r="AW46" s="104" t="s">
        <v>151</v>
      </c>
    </row>
    <row r="47" spans="1:49" s="121" customFormat="1" ht="12">
      <c r="A47" s="47"/>
      <c r="B47" s="97"/>
      <c r="C47" s="98"/>
      <c r="D47" s="119"/>
      <c r="E47" s="48"/>
      <c r="F47" s="48"/>
      <c r="G47" s="32"/>
      <c r="H47" s="99"/>
      <c r="I47" s="32"/>
      <c r="J47" s="100"/>
      <c r="K47" s="99"/>
      <c r="L47" s="32"/>
      <c r="M47" s="100"/>
      <c r="N47" s="99"/>
      <c r="O47" s="32"/>
      <c r="P47" s="100"/>
      <c r="Q47" s="101"/>
      <c r="R47" s="99"/>
      <c r="S47" s="32"/>
      <c r="T47" s="100"/>
      <c r="U47" s="99"/>
      <c r="V47" s="32"/>
      <c r="W47" s="100"/>
      <c r="X47" s="99"/>
      <c r="Y47" s="32"/>
      <c r="Z47" s="100"/>
      <c r="AA47" s="161"/>
      <c r="AB47" s="165"/>
      <c r="AC47" s="101"/>
      <c r="AD47" s="158"/>
      <c r="AE47" s="168"/>
      <c r="AF47" s="99"/>
      <c r="AG47" s="99"/>
      <c r="AH47" s="32"/>
      <c r="AI47" s="100"/>
      <c r="AJ47" s="99"/>
      <c r="AK47" s="32"/>
      <c r="AL47" s="100"/>
      <c r="AM47" s="99"/>
      <c r="AN47" s="32"/>
      <c r="AO47" s="100"/>
      <c r="AP47" s="101"/>
      <c r="AQ47" s="158"/>
      <c r="AR47" s="168"/>
      <c r="AS47" s="100"/>
      <c r="AT47" s="102"/>
      <c r="AU47" s="102"/>
      <c r="AV47" s="104"/>
      <c r="AW47" s="104"/>
    </row>
    <row r="48" spans="1:49" s="121" customFormat="1" ht="12">
      <c r="A48" s="47" t="s">
        <v>57</v>
      </c>
      <c r="B48" s="97">
        <v>36</v>
      </c>
      <c r="C48" s="98">
        <v>0.56045</v>
      </c>
      <c r="D48" s="118">
        <v>1</v>
      </c>
      <c r="E48" s="48" t="s">
        <v>113</v>
      </c>
      <c r="F48" s="48">
        <v>125</v>
      </c>
      <c r="G48" s="32">
        <v>111.5</v>
      </c>
      <c r="H48" s="99">
        <v>342.5</v>
      </c>
      <c r="I48" s="32">
        <v>1</v>
      </c>
      <c r="J48" s="100">
        <f t="shared" si="32"/>
        <v>0</v>
      </c>
      <c r="K48" s="99">
        <v>345</v>
      </c>
      <c r="L48" s="32">
        <v>0</v>
      </c>
      <c r="M48" s="100">
        <f t="shared" si="33"/>
        <v>345</v>
      </c>
      <c r="N48" s="99">
        <v>370</v>
      </c>
      <c r="O48" s="32">
        <v>1</v>
      </c>
      <c r="P48" s="100">
        <f t="shared" si="34"/>
        <v>0</v>
      </c>
      <c r="Q48" s="101">
        <f t="shared" si="35"/>
        <v>345</v>
      </c>
      <c r="R48" s="99">
        <v>245</v>
      </c>
      <c r="S48" s="32">
        <v>0</v>
      </c>
      <c r="T48" s="100">
        <f t="shared" si="36"/>
        <v>245</v>
      </c>
      <c r="U48" s="99">
        <v>255</v>
      </c>
      <c r="V48" s="32">
        <v>1</v>
      </c>
      <c r="W48" s="100">
        <f t="shared" si="37"/>
        <v>0</v>
      </c>
      <c r="X48" s="99">
        <v>255</v>
      </c>
      <c r="Y48" s="32">
        <v>1</v>
      </c>
      <c r="Z48" s="100">
        <f t="shared" si="38"/>
        <v>0</v>
      </c>
      <c r="AA48" s="161"/>
      <c r="AB48" s="165"/>
      <c r="AC48" s="101">
        <f t="shared" si="39"/>
        <v>245</v>
      </c>
      <c r="AD48" s="158"/>
      <c r="AE48" s="168"/>
      <c r="AF48" s="99">
        <f t="shared" si="40"/>
        <v>590</v>
      </c>
      <c r="AG48" s="99">
        <v>275</v>
      </c>
      <c r="AH48" s="32">
        <v>1</v>
      </c>
      <c r="AI48" s="100">
        <f t="shared" si="41"/>
        <v>0</v>
      </c>
      <c r="AJ48" s="99">
        <v>275</v>
      </c>
      <c r="AK48" s="32">
        <v>1</v>
      </c>
      <c r="AL48" s="100">
        <f t="shared" si="42"/>
        <v>0</v>
      </c>
      <c r="AM48" s="99">
        <v>275</v>
      </c>
      <c r="AN48" s="32">
        <v>1</v>
      </c>
      <c r="AO48" s="100">
        <f t="shared" si="43"/>
        <v>0</v>
      </c>
      <c r="AP48" s="101">
        <f t="shared" si="44"/>
        <v>0</v>
      </c>
      <c r="AQ48" s="158"/>
      <c r="AR48" s="168"/>
      <c r="AS48" s="100">
        <f t="shared" si="45"/>
        <v>590</v>
      </c>
      <c r="AT48" s="102">
        <f>(AS48*C48*D48)</f>
        <v>330.6655</v>
      </c>
      <c r="AU48" s="102">
        <f t="shared" si="47"/>
        <v>1300.7140000000002</v>
      </c>
      <c r="AV48" s="104"/>
      <c r="AW48" s="104" t="s">
        <v>149</v>
      </c>
    </row>
    <row r="49" spans="1:49" s="121" customFormat="1" ht="12">
      <c r="A49" s="47" t="s">
        <v>77</v>
      </c>
      <c r="B49" s="136">
        <v>48</v>
      </c>
      <c r="C49" s="137">
        <v>0.76705</v>
      </c>
      <c r="D49" s="138">
        <v>1.097</v>
      </c>
      <c r="E49" s="48" t="s">
        <v>117</v>
      </c>
      <c r="F49" s="48">
        <v>67.5</v>
      </c>
      <c r="G49" s="122">
        <v>65.6</v>
      </c>
      <c r="H49" s="122">
        <v>192.5</v>
      </c>
      <c r="I49" s="122">
        <v>1</v>
      </c>
      <c r="J49" s="100">
        <f>IF(I49&gt;0,0,H49)</f>
        <v>0</v>
      </c>
      <c r="K49" s="122">
        <v>210</v>
      </c>
      <c r="L49" s="122">
        <v>1</v>
      </c>
      <c r="M49" s="100">
        <f>IF(L49&gt;0,0,K49)</f>
        <v>0</v>
      </c>
      <c r="N49" s="122">
        <v>210</v>
      </c>
      <c r="O49" s="122">
        <v>1</v>
      </c>
      <c r="P49" s="100">
        <f>IF(O49&gt;0,0,N49)</f>
        <v>0</v>
      </c>
      <c r="Q49" s="101">
        <f>IF(COUNT(I49,L49)&gt;2,"out",MAX(J49,M49,P49))</f>
        <v>0</v>
      </c>
      <c r="R49" s="122"/>
      <c r="S49" s="122"/>
      <c r="T49" s="100">
        <f>IF(S49&gt;0,0,R49)</f>
        <v>0</v>
      </c>
      <c r="U49" s="122"/>
      <c r="V49" s="122"/>
      <c r="W49" s="100">
        <f>IF(V49&gt;0,0,U49)</f>
        <v>0</v>
      </c>
      <c r="X49" s="122"/>
      <c r="Y49" s="122"/>
      <c r="Z49" s="100">
        <f>IF(Y49&gt;0,0,X49)</f>
        <v>0</v>
      </c>
      <c r="AA49" s="161"/>
      <c r="AB49" s="165"/>
      <c r="AC49" s="101">
        <f>MAX(T49,W49,Z49)</f>
        <v>0</v>
      </c>
      <c r="AD49" s="158"/>
      <c r="AE49" s="168"/>
      <c r="AF49" s="99">
        <f>Q49+AC49</f>
        <v>0</v>
      </c>
      <c r="AG49" s="122"/>
      <c r="AH49" s="122"/>
      <c r="AI49" s="100">
        <f>IF(AH49&gt;0,0,AG49)</f>
        <v>0</v>
      </c>
      <c r="AJ49" s="122"/>
      <c r="AK49" s="122"/>
      <c r="AL49" s="100">
        <f>IF(AK49&gt;0,0,AJ49)</f>
        <v>0</v>
      </c>
      <c r="AM49" s="122"/>
      <c r="AN49" s="122"/>
      <c r="AO49" s="100">
        <f>IF(AN49&gt;0,0,AM49)</f>
        <v>0</v>
      </c>
      <c r="AP49" s="101">
        <f>MAX(AI49,AL49,AO49)</f>
        <v>0</v>
      </c>
      <c r="AQ49" s="158"/>
      <c r="AR49" s="168"/>
      <c r="AS49" s="100">
        <f>(AP49+AC49+Q49)</f>
        <v>0</v>
      </c>
      <c r="AT49" s="102">
        <f>(AS49*C49*D49)</f>
        <v>0</v>
      </c>
      <c r="AU49" s="102">
        <f>(AS49*2.2046)</f>
        <v>0</v>
      </c>
      <c r="AV49" s="122"/>
      <c r="AW49" s="122" t="s">
        <v>149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5"/>
  <sheetViews>
    <sheetView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AD2" sqref="AD2"/>
    </sheetView>
  </sheetViews>
  <sheetFormatPr defaultColWidth="9.140625" defaultRowHeight="12.75"/>
  <cols>
    <col min="1" max="1" width="18.7109375" style="21" customWidth="1"/>
    <col min="2" max="2" width="3.57421875" style="21" customWidth="1"/>
    <col min="3" max="3" width="11.421875" style="38" customWidth="1"/>
    <col min="4" max="4" width="7.28125" style="21" customWidth="1"/>
    <col min="5" max="5" width="28.140625" style="21" customWidth="1"/>
    <col min="6" max="6" width="3.7109375" style="21" hidden="1" customWidth="1"/>
    <col min="7" max="7" width="6.28125" style="21" hidden="1" customWidth="1"/>
    <col min="8" max="8" width="6.00390625" style="21" customWidth="1"/>
    <col min="9" max="9" width="8.00390625" style="21" customWidth="1"/>
    <col min="10" max="10" width="7.28125" style="21" hidden="1" customWidth="1"/>
    <col min="11" max="11" width="3.57421875" style="23" hidden="1" customWidth="1"/>
    <col min="12" max="12" width="7.28125" style="22" hidden="1" customWidth="1"/>
    <col min="13" max="13" width="7.28125" style="21" hidden="1" customWidth="1"/>
    <col min="14" max="14" width="3.57421875" style="23" hidden="1" customWidth="1"/>
    <col min="15" max="15" width="7.28125" style="22" hidden="1" customWidth="1"/>
    <col min="16" max="16" width="7.28125" style="21" hidden="1" customWidth="1"/>
    <col min="17" max="17" width="3.57421875" style="23" hidden="1" customWidth="1"/>
    <col min="18" max="18" width="7.28125" style="22" hidden="1" customWidth="1"/>
    <col min="19" max="19" width="8.7109375" style="22" customWidth="1"/>
    <col min="20" max="20" width="7.28125" style="21" hidden="1" customWidth="1"/>
    <col min="21" max="21" width="3.57421875" style="21" hidden="1" customWidth="1"/>
    <col min="22" max="22" width="7.28125" style="22" hidden="1" customWidth="1"/>
    <col min="23" max="23" width="7.28125" style="21" hidden="1" customWidth="1"/>
    <col min="24" max="24" width="3.57421875" style="21" hidden="1" customWidth="1"/>
    <col min="25" max="25" width="7.28125" style="22" hidden="1" customWidth="1"/>
    <col min="26" max="26" width="7.28125" style="21" hidden="1" customWidth="1"/>
    <col min="27" max="27" width="3.57421875" style="21" hidden="1" customWidth="1"/>
    <col min="28" max="28" width="7.28125" style="22" hidden="1" customWidth="1"/>
    <col min="29" max="29" width="8.28125" style="22" customWidth="1"/>
    <col min="30" max="30" width="8.57421875" style="21" customWidth="1"/>
    <col min="31" max="31" width="7.28125" style="21" hidden="1" customWidth="1"/>
    <col min="32" max="32" width="3.57421875" style="21" hidden="1" customWidth="1"/>
    <col min="33" max="33" width="7.28125" style="22" hidden="1" customWidth="1"/>
    <col min="34" max="34" width="7.28125" style="21" hidden="1" customWidth="1"/>
    <col min="35" max="35" width="3.57421875" style="21" hidden="1" customWidth="1"/>
    <col min="36" max="36" width="7.28125" style="22" hidden="1" customWidth="1"/>
    <col min="37" max="37" width="7.28125" style="21" hidden="1" customWidth="1"/>
    <col min="38" max="38" width="3.57421875" style="21" hidden="1" customWidth="1"/>
    <col min="39" max="39" width="7.28125" style="22" hidden="1" customWidth="1"/>
    <col min="40" max="40" width="8.28125" style="22" customWidth="1"/>
    <col min="41" max="41" width="9.140625" style="22" customWidth="1"/>
    <col min="42" max="43" width="9.8515625" style="22" customWidth="1"/>
    <col min="44" max="44" width="2.00390625" style="22" customWidth="1"/>
    <col min="45" max="45" width="10.8515625" style="22" customWidth="1"/>
    <col min="46" max="16384" width="9.140625" style="17" customWidth="1"/>
  </cols>
  <sheetData>
    <row r="1" ht="12.75">
      <c r="A1" s="27" t="s">
        <v>123</v>
      </c>
    </row>
    <row r="2" spans="1:45" ht="106.5">
      <c r="A2" s="49" t="s">
        <v>0</v>
      </c>
      <c r="B2" s="49" t="s">
        <v>1</v>
      </c>
      <c r="C2" s="106" t="s">
        <v>28</v>
      </c>
      <c r="D2" s="49" t="s">
        <v>23</v>
      </c>
      <c r="E2" s="49" t="s">
        <v>2</v>
      </c>
      <c r="F2" s="49" t="s">
        <v>3</v>
      </c>
      <c r="G2" s="49" t="s">
        <v>4</v>
      </c>
      <c r="H2" s="107" t="s">
        <v>154</v>
      </c>
      <c r="I2" s="50" t="s">
        <v>156</v>
      </c>
      <c r="J2" s="51" t="s">
        <v>5</v>
      </c>
      <c r="K2" s="52" t="s">
        <v>6</v>
      </c>
      <c r="L2" s="53" t="s">
        <v>7</v>
      </c>
      <c r="M2" s="54" t="s">
        <v>8</v>
      </c>
      <c r="N2" s="52" t="s">
        <v>6</v>
      </c>
      <c r="O2" s="53" t="s">
        <v>7</v>
      </c>
      <c r="P2" s="49" t="s">
        <v>9</v>
      </c>
      <c r="Q2" s="52" t="s">
        <v>6</v>
      </c>
      <c r="R2" s="53" t="s">
        <v>7</v>
      </c>
      <c r="S2" s="55" t="s">
        <v>10</v>
      </c>
      <c r="T2" s="108" t="s">
        <v>11</v>
      </c>
      <c r="U2" s="52" t="s">
        <v>6</v>
      </c>
      <c r="V2" s="53" t="s">
        <v>7</v>
      </c>
      <c r="W2" s="49" t="s">
        <v>12</v>
      </c>
      <c r="X2" s="52" t="s">
        <v>6</v>
      </c>
      <c r="Y2" s="53" t="s">
        <v>7</v>
      </c>
      <c r="Z2" s="49" t="s">
        <v>13</v>
      </c>
      <c r="AA2" s="52" t="s">
        <v>6</v>
      </c>
      <c r="AB2" s="53" t="s">
        <v>7</v>
      </c>
      <c r="AC2" s="55" t="s">
        <v>14</v>
      </c>
      <c r="AD2" s="56" t="s">
        <v>15</v>
      </c>
      <c r="AE2" s="49" t="s">
        <v>16</v>
      </c>
      <c r="AF2" s="52" t="s">
        <v>6</v>
      </c>
      <c r="AG2" s="53" t="s">
        <v>7</v>
      </c>
      <c r="AH2" s="49" t="s">
        <v>17</v>
      </c>
      <c r="AI2" s="52" t="s">
        <v>6</v>
      </c>
      <c r="AJ2" s="53" t="s">
        <v>7</v>
      </c>
      <c r="AK2" s="49" t="s">
        <v>18</v>
      </c>
      <c r="AL2" s="52" t="s">
        <v>6</v>
      </c>
      <c r="AM2" s="53" t="s">
        <v>7</v>
      </c>
      <c r="AN2" s="55" t="s">
        <v>19</v>
      </c>
      <c r="AO2" s="57" t="s">
        <v>24</v>
      </c>
      <c r="AP2" s="58" t="s">
        <v>21</v>
      </c>
      <c r="AQ2" s="59" t="s">
        <v>25</v>
      </c>
      <c r="AR2" s="60" t="s">
        <v>20</v>
      </c>
      <c r="AS2" s="60" t="s">
        <v>22</v>
      </c>
    </row>
    <row r="3" spans="1:45" s="43" customFormat="1" ht="13.5" customHeight="1">
      <c r="A3" s="37" t="s">
        <v>137</v>
      </c>
      <c r="B3" s="12">
        <v>27</v>
      </c>
      <c r="C3" s="39">
        <v>0.698</v>
      </c>
      <c r="D3" s="20">
        <v>1</v>
      </c>
      <c r="E3" s="26" t="s">
        <v>122</v>
      </c>
      <c r="F3" s="12"/>
      <c r="G3" s="12"/>
      <c r="H3" s="26">
        <v>75</v>
      </c>
      <c r="I3" s="14">
        <v>73.6</v>
      </c>
      <c r="J3" s="15">
        <v>282.5</v>
      </c>
      <c r="K3" s="14">
        <v>1</v>
      </c>
      <c r="L3" s="16">
        <f>IF(K3&gt;0,0,J3)</f>
        <v>0</v>
      </c>
      <c r="M3" s="15">
        <v>282.5</v>
      </c>
      <c r="N3" s="14">
        <v>0</v>
      </c>
      <c r="O3" s="16">
        <f>IF(N3&gt;0,0,M3)</f>
        <v>282.5</v>
      </c>
      <c r="P3" s="15">
        <v>300</v>
      </c>
      <c r="Q3" s="14">
        <v>0</v>
      </c>
      <c r="R3" s="16">
        <f>IF(Q3&gt;0,0,P3)</f>
        <v>300</v>
      </c>
      <c r="S3" s="28">
        <f>IF(COUNT(K3,N3)&gt;2,"out",MAX(L3,O3,R3))</f>
        <v>300</v>
      </c>
      <c r="T3" s="15">
        <v>180</v>
      </c>
      <c r="U3" s="14">
        <v>0</v>
      </c>
      <c r="V3" s="16">
        <f>IF(U3&gt;0,0,T3)</f>
        <v>180</v>
      </c>
      <c r="W3" s="15">
        <v>190</v>
      </c>
      <c r="X3" s="14">
        <v>0</v>
      </c>
      <c r="Y3" s="16">
        <f>IF(X3&gt;0,0,W3)</f>
        <v>190</v>
      </c>
      <c r="Z3" s="15">
        <v>200</v>
      </c>
      <c r="AA3" s="14">
        <v>1</v>
      </c>
      <c r="AB3" s="16">
        <f>IF(AA3&gt;0,0,Z3)</f>
        <v>0</v>
      </c>
      <c r="AC3" s="28">
        <f>MAX(V3,Y3,AB3)</f>
        <v>190</v>
      </c>
      <c r="AD3" s="15">
        <f>S3+AC3</f>
        <v>490</v>
      </c>
      <c r="AE3" s="15">
        <v>210</v>
      </c>
      <c r="AF3" s="14">
        <v>0</v>
      </c>
      <c r="AG3" s="16">
        <f>IF(AF3&gt;0,0,AE3)</f>
        <v>210</v>
      </c>
      <c r="AH3" s="15">
        <v>230</v>
      </c>
      <c r="AI3" s="14">
        <v>0</v>
      </c>
      <c r="AJ3" s="16">
        <f>IF(AI3&gt;0,0,AH3)</f>
        <v>230</v>
      </c>
      <c r="AK3" s="15">
        <v>237.5</v>
      </c>
      <c r="AL3" s="14">
        <v>1</v>
      </c>
      <c r="AM3" s="16">
        <f>IF(AL3&gt;0,0,AK3)</f>
        <v>0</v>
      </c>
      <c r="AN3" s="28">
        <f>MAX(AG3,AJ3,AM3)</f>
        <v>230</v>
      </c>
      <c r="AO3" s="29">
        <f>(AN3+AC3+S3)</f>
        <v>720</v>
      </c>
      <c r="AP3" s="30">
        <f>(AO3*C3*D3)</f>
        <v>502.55999999999995</v>
      </c>
      <c r="AQ3" s="30">
        <f>(AO3*2.2046)</f>
        <v>1587.3120000000001</v>
      </c>
      <c r="AR3" s="19">
        <v>1</v>
      </c>
      <c r="AS3" s="19"/>
    </row>
    <row r="4" spans="1:45" s="43" customFormat="1" ht="13.5" customHeight="1">
      <c r="A4" s="37" t="s">
        <v>47</v>
      </c>
      <c r="B4" s="12">
        <v>30</v>
      </c>
      <c r="C4" s="39">
        <v>0.61885</v>
      </c>
      <c r="D4" s="20">
        <v>1</v>
      </c>
      <c r="E4" s="26" t="s">
        <v>122</v>
      </c>
      <c r="F4" s="12"/>
      <c r="G4" s="12"/>
      <c r="H4" s="26">
        <v>90</v>
      </c>
      <c r="I4" s="31">
        <v>88.2</v>
      </c>
      <c r="J4" s="15">
        <v>307.5</v>
      </c>
      <c r="K4" s="14">
        <v>0</v>
      </c>
      <c r="L4" s="16">
        <f>IF(K4&gt;0,0,J4)</f>
        <v>307.5</v>
      </c>
      <c r="M4" s="15">
        <v>330</v>
      </c>
      <c r="N4" s="14">
        <v>0</v>
      </c>
      <c r="O4" s="16">
        <f>IF(N4&gt;0,0,M4)</f>
        <v>330</v>
      </c>
      <c r="P4" s="15">
        <v>342.5</v>
      </c>
      <c r="Q4" s="14">
        <v>1</v>
      </c>
      <c r="R4" s="16">
        <f>IF(Q4&gt;0,0,P4)</f>
        <v>0</v>
      </c>
      <c r="S4" s="28">
        <f>IF(COUNT(K4,N4)&gt;2,"out",MAX(L4,O4,R4))</f>
        <v>330</v>
      </c>
      <c r="T4" s="15">
        <v>227.5</v>
      </c>
      <c r="U4" s="14">
        <v>0</v>
      </c>
      <c r="V4" s="16">
        <f>IF(U4&gt;0,0,T4)</f>
        <v>227.5</v>
      </c>
      <c r="W4" s="15">
        <v>245</v>
      </c>
      <c r="X4" s="14">
        <v>0</v>
      </c>
      <c r="Y4" s="16">
        <f>IF(X4&gt;0,0,W4)</f>
        <v>245</v>
      </c>
      <c r="Z4" s="15">
        <v>255</v>
      </c>
      <c r="AA4" s="14">
        <v>0</v>
      </c>
      <c r="AB4" s="16">
        <f>IF(AA4&gt;0,0,Z4)</f>
        <v>255</v>
      </c>
      <c r="AC4" s="28">
        <f>MAX(V4,Y4,AB4)</f>
        <v>255</v>
      </c>
      <c r="AD4" s="15">
        <f>S4+AC4</f>
        <v>585</v>
      </c>
      <c r="AE4" s="15">
        <v>272.5</v>
      </c>
      <c r="AF4" s="14">
        <v>1</v>
      </c>
      <c r="AG4" s="16">
        <f>IF(AF4&gt;0,0,AE4)</f>
        <v>0</v>
      </c>
      <c r="AH4" s="15">
        <v>272.5</v>
      </c>
      <c r="AI4" s="14">
        <v>0</v>
      </c>
      <c r="AJ4" s="16">
        <f>IF(AI4&gt;0,0,AH4)</f>
        <v>272.5</v>
      </c>
      <c r="AK4" s="15">
        <v>297.5</v>
      </c>
      <c r="AL4" s="14">
        <v>1</v>
      </c>
      <c r="AM4" s="16">
        <f>IF(AL4&gt;0,0,AK4)</f>
        <v>0</v>
      </c>
      <c r="AN4" s="28">
        <f>MAX(AG4,AJ4,AM4)</f>
        <v>272.5</v>
      </c>
      <c r="AO4" s="29">
        <f>(AN4+AC4+S4)</f>
        <v>857.5</v>
      </c>
      <c r="AP4" s="30">
        <f>(AO4*C4*D4)</f>
        <v>530.663875</v>
      </c>
      <c r="AQ4" s="30">
        <f>(AO4*2.2046)</f>
        <v>1890.4445</v>
      </c>
      <c r="AR4" s="19">
        <v>1</v>
      </c>
      <c r="AS4" s="19" t="s">
        <v>151</v>
      </c>
    </row>
    <row r="5" spans="1:45" s="43" customFormat="1" ht="13.5" customHeight="1">
      <c r="A5" s="37" t="s">
        <v>45</v>
      </c>
      <c r="B5" s="12">
        <v>38</v>
      </c>
      <c r="C5" s="39">
        <v>0.61335</v>
      </c>
      <c r="D5" s="20">
        <v>1</v>
      </c>
      <c r="E5" s="26" t="s">
        <v>122</v>
      </c>
      <c r="F5" s="12"/>
      <c r="G5" s="12"/>
      <c r="H5" s="26">
        <v>90</v>
      </c>
      <c r="I5" s="14">
        <v>89.6</v>
      </c>
      <c r="J5" s="15">
        <v>295</v>
      </c>
      <c r="K5" s="14">
        <v>0</v>
      </c>
      <c r="L5" s="16">
        <f aca="true" t="shared" si="0" ref="L5:L18">IF(K5&gt;0,0,J5)</f>
        <v>295</v>
      </c>
      <c r="M5" s="15">
        <v>320</v>
      </c>
      <c r="N5" s="14">
        <v>1</v>
      </c>
      <c r="O5" s="16">
        <f aca="true" t="shared" si="1" ref="O5:O18">IF(N5&gt;0,0,M5)</f>
        <v>0</v>
      </c>
      <c r="P5" s="15">
        <v>332.5</v>
      </c>
      <c r="Q5" s="14">
        <v>0</v>
      </c>
      <c r="R5" s="16">
        <f aca="true" t="shared" si="2" ref="R5:R18">IF(Q5&gt;0,0,P5)</f>
        <v>332.5</v>
      </c>
      <c r="S5" s="28">
        <f aca="true" t="shared" si="3" ref="S5:S18">IF(COUNT(K5,N5)&gt;2,"out",MAX(L5,O5,R5))</f>
        <v>332.5</v>
      </c>
      <c r="T5" s="15">
        <v>215</v>
      </c>
      <c r="U5" s="14">
        <v>0</v>
      </c>
      <c r="V5" s="16">
        <f aca="true" t="shared" si="4" ref="V5:V18">IF(U5&gt;0,0,T5)</f>
        <v>215</v>
      </c>
      <c r="W5" s="15">
        <v>222.5</v>
      </c>
      <c r="X5" s="14">
        <v>0</v>
      </c>
      <c r="Y5" s="16">
        <f aca="true" t="shared" si="5" ref="Y5:Y18">IF(X5&gt;0,0,W5)</f>
        <v>222.5</v>
      </c>
      <c r="Z5" s="15">
        <v>237.5</v>
      </c>
      <c r="AA5" s="14">
        <v>1</v>
      </c>
      <c r="AB5" s="16">
        <f aca="true" t="shared" si="6" ref="AB5:AB18">IF(AA5&gt;0,0,Z5)</f>
        <v>0</v>
      </c>
      <c r="AC5" s="28">
        <f aca="true" t="shared" si="7" ref="AC5:AC18">MAX(V5,Y5,AB5)</f>
        <v>222.5</v>
      </c>
      <c r="AD5" s="15">
        <f aca="true" t="shared" si="8" ref="AD5:AD18">S5+AC5</f>
        <v>555</v>
      </c>
      <c r="AE5" s="15">
        <v>250</v>
      </c>
      <c r="AF5" s="14">
        <v>0</v>
      </c>
      <c r="AG5" s="16">
        <f aca="true" t="shared" si="9" ref="AG5:AG18">IF(AF5&gt;0,0,AE5)</f>
        <v>250</v>
      </c>
      <c r="AH5" s="15">
        <v>265</v>
      </c>
      <c r="AI5" s="14">
        <v>0</v>
      </c>
      <c r="AJ5" s="16">
        <f aca="true" t="shared" si="10" ref="AJ5:AJ18">IF(AI5&gt;0,0,AH5)</f>
        <v>265</v>
      </c>
      <c r="AK5" s="15">
        <v>272.5</v>
      </c>
      <c r="AL5" s="14">
        <v>0</v>
      </c>
      <c r="AM5" s="16">
        <f aca="true" t="shared" si="11" ref="AM5:AM18">IF(AL5&gt;0,0,AK5)</f>
        <v>272.5</v>
      </c>
      <c r="AN5" s="28">
        <f aca="true" t="shared" si="12" ref="AN5:AN18">MAX(AG5,AJ5,AM5)</f>
        <v>272.5</v>
      </c>
      <c r="AO5" s="29">
        <f aca="true" t="shared" si="13" ref="AO5:AO18">(AN5+AC5+S5)</f>
        <v>827.5</v>
      </c>
      <c r="AP5" s="30">
        <f aca="true" t="shared" si="14" ref="AP5:AP18">(AO5*C5*D5)</f>
        <v>507.54712499999994</v>
      </c>
      <c r="AQ5" s="30">
        <f aca="true" t="shared" si="15" ref="AQ5:AQ18">(AO5*2.2046)</f>
        <v>1824.3065000000001</v>
      </c>
      <c r="AR5" s="19">
        <v>2</v>
      </c>
      <c r="AS5" s="19"/>
    </row>
    <row r="6" spans="1:45" s="43" customFormat="1" ht="13.5" customHeight="1">
      <c r="A6" s="37" t="s">
        <v>46</v>
      </c>
      <c r="B6" s="12">
        <v>44</v>
      </c>
      <c r="C6" s="39">
        <v>0.61435</v>
      </c>
      <c r="D6" s="13">
        <v>1</v>
      </c>
      <c r="E6" s="26" t="s">
        <v>122</v>
      </c>
      <c r="F6" s="12"/>
      <c r="G6" s="12"/>
      <c r="H6" s="26">
        <v>90</v>
      </c>
      <c r="I6" s="14">
        <v>89.35</v>
      </c>
      <c r="J6" s="15">
        <v>332.5</v>
      </c>
      <c r="K6" s="14">
        <v>1</v>
      </c>
      <c r="L6" s="16">
        <f t="shared" si="0"/>
        <v>0</v>
      </c>
      <c r="M6" s="15">
        <v>332.5</v>
      </c>
      <c r="N6" s="14">
        <v>0</v>
      </c>
      <c r="O6" s="16">
        <f t="shared" si="1"/>
        <v>332.5</v>
      </c>
      <c r="P6" s="15">
        <v>345</v>
      </c>
      <c r="Q6" s="14">
        <v>1</v>
      </c>
      <c r="R6" s="16">
        <f t="shared" si="2"/>
        <v>0</v>
      </c>
      <c r="S6" s="28">
        <f t="shared" si="3"/>
        <v>332.5</v>
      </c>
      <c r="T6" s="15">
        <v>230</v>
      </c>
      <c r="U6" s="14">
        <v>0</v>
      </c>
      <c r="V6" s="16">
        <f t="shared" si="4"/>
        <v>230</v>
      </c>
      <c r="W6" s="15">
        <v>237.5</v>
      </c>
      <c r="X6" s="14">
        <v>0</v>
      </c>
      <c r="Y6" s="16">
        <f t="shared" si="5"/>
        <v>237.5</v>
      </c>
      <c r="Z6" s="15">
        <v>250</v>
      </c>
      <c r="AA6" s="14">
        <v>1</v>
      </c>
      <c r="AB6" s="16">
        <f t="shared" si="6"/>
        <v>0</v>
      </c>
      <c r="AC6" s="28">
        <f t="shared" si="7"/>
        <v>237.5</v>
      </c>
      <c r="AD6" s="15">
        <f t="shared" si="8"/>
        <v>570</v>
      </c>
      <c r="AE6" s="15">
        <v>255</v>
      </c>
      <c r="AF6" s="14">
        <v>0</v>
      </c>
      <c r="AG6" s="16">
        <f t="shared" si="9"/>
        <v>255</v>
      </c>
      <c r="AH6" s="15">
        <v>267.5</v>
      </c>
      <c r="AI6" s="14">
        <v>1</v>
      </c>
      <c r="AJ6" s="16">
        <f t="shared" si="10"/>
        <v>0</v>
      </c>
      <c r="AK6" s="15">
        <v>267.5</v>
      </c>
      <c r="AL6" s="14">
        <v>1</v>
      </c>
      <c r="AM6" s="16">
        <f t="shared" si="11"/>
        <v>0</v>
      </c>
      <c r="AN6" s="28">
        <f t="shared" si="12"/>
        <v>255</v>
      </c>
      <c r="AO6" s="29">
        <f t="shared" si="13"/>
        <v>825</v>
      </c>
      <c r="AP6" s="30">
        <f t="shared" si="14"/>
        <v>506.83874999999995</v>
      </c>
      <c r="AQ6" s="30">
        <f t="shared" si="15"/>
        <v>1818.795</v>
      </c>
      <c r="AR6" s="19">
        <v>3</v>
      </c>
      <c r="AS6" s="19"/>
    </row>
    <row r="7" spans="1:45" s="43" customFormat="1" ht="13.5" customHeight="1">
      <c r="A7" s="37" t="s">
        <v>49</v>
      </c>
      <c r="B7" s="12">
        <v>25</v>
      </c>
      <c r="C7" s="39">
        <v>0.60295</v>
      </c>
      <c r="D7" s="13">
        <v>1</v>
      </c>
      <c r="E7" s="26" t="s">
        <v>122</v>
      </c>
      <c r="F7" s="12"/>
      <c r="G7" s="12"/>
      <c r="H7" s="26">
        <v>100</v>
      </c>
      <c r="I7" s="14">
        <v>92.5</v>
      </c>
      <c r="J7" s="15">
        <v>335</v>
      </c>
      <c r="K7" s="14">
        <v>0</v>
      </c>
      <c r="L7" s="16">
        <f>IF(K7&gt;0,0,J7)</f>
        <v>335</v>
      </c>
      <c r="M7" s="15">
        <v>350</v>
      </c>
      <c r="N7" s="14">
        <v>1</v>
      </c>
      <c r="O7" s="16">
        <f>IF(N7&gt;0,0,M7)</f>
        <v>0</v>
      </c>
      <c r="P7" s="15">
        <v>350</v>
      </c>
      <c r="Q7" s="14">
        <v>1</v>
      </c>
      <c r="R7" s="16">
        <f>IF(Q7&gt;0,0,P7)</f>
        <v>0</v>
      </c>
      <c r="S7" s="28">
        <f>IF(COUNT(K7,N7)&gt;2,"out",MAX(L7,O7,R7))</f>
        <v>335</v>
      </c>
      <c r="T7" s="15">
        <v>215</v>
      </c>
      <c r="U7" s="14">
        <v>0</v>
      </c>
      <c r="V7" s="16">
        <f>IF(U7&gt;0,0,T7)</f>
        <v>215</v>
      </c>
      <c r="W7" s="15">
        <v>227.5</v>
      </c>
      <c r="X7" s="14">
        <v>1</v>
      </c>
      <c r="Y7" s="16">
        <f>IF(X7&gt;0,0,W7)</f>
        <v>0</v>
      </c>
      <c r="Z7" s="15">
        <v>227.5</v>
      </c>
      <c r="AA7" s="14">
        <v>1</v>
      </c>
      <c r="AB7" s="16">
        <f>IF(AA7&gt;0,0,Z7)</f>
        <v>0</v>
      </c>
      <c r="AC7" s="28">
        <f>MAX(V7,Y7,AB7)</f>
        <v>215</v>
      </c>
      <c r="AD7" s="15">
        <f>S7+AC7</f>
        <v>550</v>
      </c>
      <c r="AE7" s="15">
        <v>290</v>
      </c>
      <c r="AF7" s="14">
        <v>0</v>
      </c>
      <c r="AG7" s="16">
        <f>IF(AF7&gt;0,0,AE7)</f>
        <v>290</v>
      </c>
      <c r="AH7" s="15">
        <v>300.5</v>
      </c>
      <c r="AI7" s="14">
        <v>0</v>
      </c>
      <c r="AJ7" s="16">
        <f>IF(AI7&gt;0,0,AH7)</f>
        <v>300.5</v>
      </c>
      <c r="AK7" s="15">
        <v>320</v>
      </c>
      <c r="AL7" s="14">
        <v>1</v>
      </c>
      <c r="AM7" s="16">
        <f>IF(AL7&gt;0,0,AK7)</f>
        <v>0</v>
      </c>
      <c r="AN7" s="28">
        <v>300</v>
      </c>
      <c r="AO7" s="29">
        <f>(AN7+AC7+S7)</f>
        <v>850</v>
      </c>
      <c r="AP7" s="30">
        <f>(AO7*C7*D7)</f>
        <v>512.5074999999999</v>
      </c>
      <c r="AQ7" s="30">
        <f>(AO7*2.2046)</f>
        <v>1873.91</v>
      </c>
      <c r="AR7" s="19">
        <v>1</v>
      </c>
      <c r="AS7" s="19"/>
    </row>
    <row r="8" spans="1:45" s="43" customFormat="1" ht="13.5" customHeight="1">
      <c r="A8" s="37" t="s">
        <v>48</v>
      </c>
      <c r="B8" s="12">
        <v>33</v>
      </c>
      <c r="C8" s="39">
        <v>0.5818</v>
      </c>
      <c r="D8" s="20">
        <v>1</v>
      </c>
      <c r="E8" s="26" t="s">
        <v>122</v>
      </c>
      <c r="F8" s="12"/>
      <c r="G8" s="12"/>
      <c r="H8" s="26">
        <v>100</v>
      </c>
      <c r="I8" s="14">
        <v>99.8</v>
      </c>
      <c r="J8" s="15">
        <v>312.5</v>
      </c>
      <c r="K8" s="14">
        <v>0</v>
      </c>
      <c r="L8" s="16">
        <f t="shared" si="0"/>
        <v>312.5</v>
      </c>
      <c r="M8" s="15">
        <v>340</v>
      </c>
      <c r="N8" s="14">
        <v>0</v>
      </c>
      <c r="O8" s="16">
        <f t="shared" si="1"/>
        <v>340</v>
      </c>
      <c r="P8" s="15">
        <v>360</v>
      </c>
      <c r="Q8" s="14">
        <v>1</v>
      </c>
      <c r="R8" s="16">
        <f t="shared" si="2"/>
        <v>0</v>
      </c>
      <c r="S8" s="28">
        <f t="shared" si="3"/>
        <v>340</v>
      </c>
      <c r="T8" s="15">
        <v>200</v>
      </c>
      <c r="U8" s="14">
        <v>0</v>
      </c>
      <c r="V8" s="16">
        <f t="shared" si="4"/>
        <v>200</v>
      </c>
      <c r="W8" s="15">
        <v>215</v>
      </c>
      <c r="X8" s="14">
        <v>0</v>
      </c>
      <c r="Y8" s="16">
        <f t="shared" si="5"/>
        <v>215</v>
      </c>
      <c r="Z8" s="15">
        <v>222.5</v>
      </c>
      <c r="AA8" s="14">
        <v>0</v>
      </c>
      <c r="AB8" s="16">
        <f t="shared" si="6"/>
        <v>222.5</v>
      </c>
      <c r="AC8" s="28">
        <f t="shared" si="7"/>
        <v>222.5</v>
      </c>
      <c r="AD8" s="15">
        <f t="shared" si="8"/>
        <v>562.5</v>
      </c>
      <c r="AE8" s="15">
        <v>260</v>
      </c>
      <c r="AF8" s="14">
        <v>0</v>
      </c>
      <c r="AG8" s="16">
        <f t="shared" si="9"/>
        <v>260</v>
      </c>
      <c r="AH8" s="15">
        <v>277.5</v>
      </c>
      <c r="AI8" s="14">
        <v>1</v>
      </c>
      <c r="AJ8" s="16">
        <f t="shared" si="10"/>
        <v>0</v>
      </c>
      <c r="AK8" s="15">
        <v>277.5</v>
      </c>
      <c r="AL8" s="14">
        <v>1</v>
      </c>
      <c r="AM8" s="16">
        <f t="shared" si="11"/>
        <v>0</v>
      </c>
      <c r="AN8" s="28">
        <f t="shared" si="12"/>
        <v>260</v>
      </c>
      <c r="AO8" s="29">
        <f t="shared" si="13"/>
        <v>822.5</v>
      </c>
      <c r="AP8" s="30">
        <f t="shared" si="14"/>
        <v>478.53049999999996</v>
      </c>
      <c r="AQ8" s="30">
        <f t="shared" si="15"/>
        <v>1813.2835</v>
      </c>
      <c r="AR8" s="19">
        <v>2</v>
      </c>
      <c r="AS8" s="19"/>
    </row>
    <row r="9" spans="1:45" s="43" customFormat="1" ht="13.5" customHeight="1">
      <c r="A9" s="37" t="s">
        <v>52</v>
      </c>
      <c r="B9" s="12">
        <v>32</v>
      </c>
      <c r="C9" s="39">
        <v>0.56405</v>
      </c>
      <c r="D9" s="20">
        <v>1</v>
      </c>
      <c r="E9" s="26" t="s">
        <v>122</v>
      </c>
      <c r="F9" s="12"/>
      <c r="G9" s="12"/>
      <c r="H9" s="26">
        <v>110</v>
      </c>
      <c r="I9" s="14">
        <v>108.9</v>
      </c>
      <c r="J9" s="15">
        <v>355</v>
      </c>
      <c r="K9" s="14">
        <v>0</v>
      </c>
      <c r="L9" s="16">
        <f>IF(K9&gt;0,0,J9)</f>
        <v>355</v>
      </c>
      <c r="M9" s="15">
        <v>377.5</v>
      </c>
      <c r="N9" s="14">
        <v>1</v>
      </c>
      <c r="O9" s="16">
        <f>IF(N9&gt;0,0,M9)</f>
        <v>0</v>
      </c>
      <c r="P9" s="15">
        <v>377.5</v>
      </c>
      <c r="Q9" s="14">
        <v>0</v>
      </c>
      <c r="R9" s="16">
        <f>IF(Q9&gt;0,0,P9)</f>
        <v>377.5</v>
      </c>
      <c r="S9" s="28">
        <f>IF(COUNT(K9,N9)&gt;2,"out",MAX(L9,O9,R9))</f>
        <v>377.5</v>
      </c>
      <c r="T9" s="15">
        <v>235</v>
      </c>
      <c r="U9" s="14">
        <v>0</v>
      </c>
      <c r="V9" s="16">
        <f>IF(U9&gt;0,0,T9)</f>
        <v>235</v>
      </c>
      <c r="W9" s="15">
        <v>250</v>
      </c>
      <c r="X9" s="14">
        <v>0</v>
      </c>
      <c r="Y9" s="16">
        <f>IF(X9&gt;0,0,W9)</f>
        <v>250</v>
      </c>
      <c r="Z9" s="15">
        <v>260</v>
      </c>
      <c r="AA9" s="14">
        <v>0</v>
      </c>
      <c r="AB9" s="16">
        <f>IF(AA9&gt;0,0,Z9)</f>
        <v>260</v>
      </c>
      <c r="AC9" s="28">
        <f>MAX(V9,Y9,AB9)</f>
        <v>260</v>
      </c>
      <c r="AD9" s="15">
        <f>S9+AC9</f>
        <v>637.5</v>
      </c>
      <c r="AE9" s="15">
        <v>265</v>
      </c>
      <c r="AF9" s="14">
        <v>0</v>
      </c>
      <c r="AG9" s="16">
        <f>IF(AF9&gt;0,0,AE9)</f>
        <v>265</v>
      </c>
      <c r="AH9" s="15">
        <v>275</v>
      </c>
      <c r="AI9" s="14">
        <v>1</v>
      </c>
      <c r="AJ9" s="16">
        <f>IF(AI9&gt;0,0,AH9)</f>
        <v>0</v>
      </c>
      <c r="AK9" s="15">
        <v>275</v>
      </c>
      <c r="AL9" s="14">
        <v>0</v>
      </c>
      <c r="AM9" s="16">
        <f>IF(AL9&gt;0,0,AK9)</f>
        <v>275</v>
      </c>
      <c r="AN9" s="28">
        <f>MAX(AG9,AJ9,AM9)</f>
        <v>275</v>
      </c>
      <c r="AO9" s="29">
        <f>(AN9+AC9+S9)</f>
        <v>912.5</v>
      </c>
      <c r="AP9" s="30">
        <f>(AO9*C9*D9)</f>
        <v>514.6956250000001</v>
      </c>
      <c r="AQ9" s="30">
        <f>(AO9*2.2046)</f>
        <v>2011.6975000000002</v>
      </c>
      <c r="AR9" s="19">
        <v>1</v>
      </c>
      <c r="AS9" s="19"/>
    </row>
    <row r="10" spans="1:45" s="43" customFormat="1" ht="13.5" customHeight="1">
      <c r="A10" s="37" t="s">
        <v>50</v>
      </c>
      <c r="B10" s="12">
        <v>29</v>
      </c>
      <c r="C10" s="39">
        <v>0.5632</v>
      </c>
      <c r="D10" s="13">
        <v>1</v>
      </c>
      <c r="E10" s="26" t="s">
        <v>122</v>
      </c>
      <c r="F10" s="12"/>
      <c r="G10" s="12"/>
      <c r="H10" s="26">
        <v>110</v>
      </c>
      <c r="I10" s="14">
        <v>109.5</v>
      </c>
      <c r="J10" s="15">
        <v>327.5</v>
      </c>
      <c r="K10" s="14">
        <v>1</v>
      </c>
      <c r="L10" s="16">
        <f t="shared" si="0"/>
        <v>0</v>
      </c>
      <c r="M10" s="15">
        <v>327.5</v>
      </c>
      <c r="N10" s="14">
        <v>0</v>
      </c>
      <c r="O10" s="16">
        <f t="shared" si="1"/>
        <v>327.5</v>
      </c>
      <c r="P10" s="15">
        <v>352.5</v>
      </c>
      <c r="Q10" s="14">
        <v>0</v>
      </c>
      <c r="R10" s="16">
        <f t="shared" si="2"/>
        <v>352.5</v>
      </c>
      <c r="S10" s="28">
        <f t="shared" si="3"/>
        <v>352.5</v>
      </c>
      <c r="T10" s="15">
        <v>230</v>
      </c>
      <c r="U10" s="14">
        <v>0</v>
      </c>
      <c r="V10" s="16">
        <f t="shared" si="4"/>
        <v>230</v>
      </c>
      <c r="W10" s="15">
        <v>237.5</v>
      </c>
      <c r="X10" s="14">
        <v>0</v>
      </c>
      <c r="Y10" s="16">
        <f t="shared" si="5"/>
        <v>237.5</v>
      </c>
      <c r="Z10" s="15">
        <v>242.5</v>
      </c>
      <c r="AA10" s="14">
        <v>0</v>
      </c>
      <c r="AB10" s="16">
        <f t="shared" si="6"/>
        <v>242.5</v>
      </c>
      <c r="AC10" s="28">
        <f t="shared" si="7"/>
        <v>242.5</v>
      </c>
      <c r="AD10" s="15">
        <f t="shared" si="8"/>
        <v>595</v>
      </c>
      <c r="AE10" s="15">
        <v>252.5</v>
      </c>
      <c r="AF10" s="14">
        <v>0</v>
      </c>
      <c r="AG10" s="16">
        <f t="shared" si="9"/>
        <v>252.5</v>
      </c>
      <c r="AH10" s="15">
        <v>275</v>
      </c>
      <c r="AI10" s="14">
        <v>0</v>
      </c>
      <c r="AJ10" s="16">
        <f t="shared" si="10"/>
        <v>275</v>
      </c>
      <c r="AK10" s="15">
        <v>285</v>
      </c>
      <c r="AL10" s="14">
        <v>0</v>
      </c>
      <c r="AM10" s="16">
        <f t="shared" si="11"/>
        <v>285</v>
      </c>
      <c r="AN10" s="28">
        <f t="shared" si="12"/>
        <v>285</v>
      </c>
      <c r="AO10" s="29">
        <f t="shared" si="13"/>
        <v>880</v>
      </c>
      <c r="AP10" s="30">
        <f t="shared" si="14"/>
        <v>495.61600000000004</v>
      </c>
      <c r="AQ10" s="30">
        <f t="shared" si="15"/>
        <v>1940.048</v>
      </c>
      <c r="AR10" s="19">
        <v>2</v>
      </c>
      <c r="AS10" s="19"/>
    </row>
    <row r="11" spans="1:45" s="43" customFormat="1" ht="13.5" customHeight="1">
      <c r="A11" s="26" t="s">
        <v>101</v>
      </c>
      <c r="B11" s="12">
        <v>27</v>
      </c>
      <c r="C11" s="39">
        <v>0.533295</v>
      </c>
      <c r="D11" s="20">
        <v>1</v>
      </c>
      <c r="E11" s="32" t="s">
        <v>122</v>
      </c>
      <c r="F11" s="12"/>
      <c r="G11" s="12"/>
      <c r="H11" s="33">
        <v>140</v>
      </c>
      <c r="I11" s="14">
        <v>137.5</v>
      </c>
      <c r="J11" s="15">
        <v>420</v>
      </c>
      <c r="K11" s="14">
        <v>0</v>
      </c>
      <c r="L11" s="16">
        <f>IF(K11&gt;0,0,J11)</f>
        <v>420</v>
      </c>
      <c r="M11" s="15">
        <v>450</v>
      </c>
      <c r="N11" s="14">
        <v>1</v>
      </c>
      <c r="O11" s="16">
        <f>IF(N11&gt;0,0,M11)</f>
        <v>0</v>
      </c>
      <c r="P11" s="15">
        <v>450</v>
      </c>
      <c r="Q11" s="14">
        <v>1</v>
      </c>
      <c r="R11" s="16">
        <f>IF(Q11&gt;0,0,P11)</f>
        <v>0</v>
      </c>
      <c r="S11" s="28">
        <f>IF(COUNT(K11,N11)&gt;2,"out",MAX(L11,O11,R11))</f>
        <v>420</v>
      </c>
      <c r="T11" s="15">
        <v>250</v>
      </c>
      <c r="U11" s="14">
        <v>0</v>
      </c>
      <c r="V11" s="16">
        <f>IF(U11&gt;0,0,T11)</f>
        <v>250</v>
      </c>
      <c r="W11" s="15">
        <v>270</v>
      </c>
      <c r="X11" s="14">
        <v>0</v>
      </c>
      <c r="Y11" s="16">
        <f>IF(X11&gt;0,0,W11)</f>
        <v>270</v>
      </c>
      <c r="Z11" s="15">
        <v>280</v>
      </c>
      <c r="AA11" s="14">
        <v>0</v>
      </c>
      <c r="AB11" s="16">
        <f>IF(AA11&gt;0,0,Z11)</f>
        <v>280</v>
      </c>
      <c r="AC11" s="28">
        <f>MAX(V11,Y11,AB11)</f>
        <v>280</v>
      </c>
      <c r="AD11" s="15">
        <f>S11+AC11</f>
        <v>700</v>
      </c>
      <c r="AE11" s="15">
        <v>320</v>
      </c>
      <c r="AF11" s="14">
        <v>0</v>
      </c>
      <c r="AG11" s="16">
        <f>IF(AF11&gt;0,0,AE11)</f>
        <v>320</v>
      </c>
      <c r="AH11" s="15">
        <v>350</v>
      </c>
      <c r="AI11" s="14">
        <v>0</v>
      </c>
      <c r="AJ11" s="16">
        <f>IF(AI11&gt;0,0,AH11)</f>
        <v>350</v>
      </c>
      <c r="AK11" s="15">
        <v>370</v>
      </c>
      <c r="AL11" s="14">
        <v>1</v>
      </c>
      <c r="AM11" s="16">
        <f>IF(AL11&gt;0,0,AK11)</f>
        <v>0</v>
      </c>
      <c r="AN11" s="28">
        <f>MAX(AG11,AJ11,AM11)</f>
        <v>350</v>
      </c>
      <c r="AO11" s="29">
        <f>(AN11+AC11+S11)</f>
        <v>1050</v>
      </c>
      <c r="AP11" s="30">
        <f>(AO11*C11*D11)</f>
        <v>559.95975</v>
      </c>
      <c r="AQ11" s="30">
        <f>(AO11*2.2046)</f>
        <v>2314.83</v>
      </c>
      <c r="AR11" s="19">
        <v>1</v>
      </c>
      <c r="AS11" s="19" t="s">
        <v>151</v>
      </c>
    </row>
    <row r="12" spans="1:45" s="43" customFormat="1" ht="13.5" customHeight="1">
      <c r="A12" s="37" t="s">
        <v>54</v>
      </c>
      <c r="B12" s="12">
        <v>38</v>
      </c>
      <c r="C12" s="39">
        <v>0.534355</v>
      </c>
      <c r="D12" s="13">
        <v>1</v>
      </c>
      <c r="E12" s="26" t="s">
        <v>122</v>
      </c>
      <c r="F12" s="12"/>
      <c r="G12" s="12"/>
      <c r="H12" s="26">
        <v>140</v>
      </c>
      <c r="I12" s="14">
        <v>136.3</v>
      </c>
      <c r="J12" s="15">
        <v>320</v>
      </c>
      <c r="K12" s="14">
        <v>1</v>
      </c>
      <c r="L12" s="16">
        <f t="shared" si="0"/>
        <v>0</v>
      </c>
      <c r="M12" s="15">
        <v>340</v>
      </c>
      <c r="N12" s="14">
        <v>1</v>
      </c>
      <c r="O12" s="16">
        <f t="shared" si="1"/>
        <v>0</v>
      </c>
      <c r="P12" s="15">
        <v>350</v>
      </c>
      <c r="Q12" s="14">
        <v>0</v>
      </c>
      <c r="R12" s="16">
        <f t="shared" si="2"/>
        <v>350</v>
      </c>
      <c r="S12" s="28">
        <f t="shared" si="3"/>
        <v>350</v>
      </c>
      <c r="T12" s="15">
        <v>227.5</v>
      </c>
      <c r="U12" s="14">
        <v>0</v>
      </c>
      <c r="V12" s="16">
        <f t="shared" si="4"/>
        <v>227.5</v>
      </c>
      <c r="W12" s="15">
        <v>237.5</v>
      </c>
      <c r="X12" s="14">
        <v>0</v>
      </c>
      <c r="Y12" s="16">
        <f t="shared" si="5"/>
        <v>237.5</v>
      </c>
      <c r="Z12" s="15">
        <v>242.5</v>
      </c>
      <c r="AA12" s="14">
        <v>0</v>
      </c>
      <c r="AB12" s="16">
        <f t="shared" si="6"/>
        <v>242.5</v>
      </c>
      <c r="AC12" s="28">
        <f t="shared" si="7"/>
        <v>242.5</v>
      </c>
      <c r="AD12" s="15">
        <f t="shared" si="8"/>
        <v>592.5</v>
      </c>
      <c r="AE12" s="15">
        <v>270</v>
      </c>
      <c r="AF12" s="14">
        <v>0</v>
      </c>
      <c r="AG12" s="16">
        <f t="shared" si="9"/>
        <v>270</v>
      </c>
      <c r="AH12" s="15">
        <v>285</v>
      </c>
      <c r="AI12" s="14">
        <v>0</v>
      </c>
      <c r="AJ12" s="16">
        <f t="shared" si="10"/>
        <v>285</v>
      </c>
      <c r="AK12" s="15">
        <v>300</v>
      </c>
      <c r="AL12" s="14">
        <v>1</v>
      </c>
      <c r="AM12" s="16">
        <f t="shared" si="11"/>
        <v>0</v>
      </c>
      <c r="AN12" s="28">
        <f t="shared" si="12"/>
        <v>285</v>
      </c>
      <c r="AO12" s="29">
        <f t="shared" si="13"/>
        <v>877.5</v>
      </c>
      <c r="AP12" s="30">
        <f t="shared" si="14"/>
        <v>468.89651250000003</v>
      </c>
      <c r="AQ12" s="30">
        <f t="shared" si="15"/>
        <v>1934.5365000000002</v>
      </c>
      <c r="AR12" s="19">
        <v>2</v>
      </c>
      <c r="AS12" s="19"/>
    </row>
    <row r="13" spans="1:45" s="43" customFormat="1" ht="13.5" customHeight="1">
      <c r="A13" s="37" t="s">
        <v>75</v>
      </c>
      <c r="B13" s="12">
        <v>41</v>
      </c>
      <c r="C13" s="34">
        <v>0.533825</v>
      </c>
      <c r="D13" s="20">
        <v>1.01</v>
      </c>
      <c r="E13" s="26" t="s">
        <v>116</v>
      </c>
      <c r="F13" s="12"/>
      <c r="G13" s="12"/>
      <c r="H13" s="26">
        <v>140</v>
      </c>
      <c r="I13" s="14">
        <v>136.9</v>
      </c>
      <c r="J13" s="15">
        <v>320</v>
      </c>
      <c r="K13" s="14">
        <v>1</v>
      </c>
      <c r="L13" s="16">
        <f t="shared" si="0"/>
        <v>0</v>
      </c>
      <c r="M13" s="15">
        <v>320</v>
      </c>
      <c r="N13" s="14">
        <v>0</v>
      </c>
      <c r="O13" s="16">
        <f t="shared" si="1"/>
        <v>320</v>
      </c>
      <c r="P13" s="15">
        <v>332.5</v>
      </c>
      <c r="Q13" s="14">
        <v>1</v>
      </c>
      <c r="R13" s="16">
        <f t="shared" si="2"/>
        <v>0</v>
      </c>
      <c r="S13" s="28">
        <f t="shared" si="3"/>
        <v>320</v>
      </c>
      <c r="T13" s="15">
        <v>245</v>
      </c>
      <c r="U13" s="14">
        <v>1</v>
      </c>
      <c r="V13" s="16">
        <f t="shared" si="4"/>
        <v>0</v>
      </c>
      <c r="W13" s="15">
        <v>245</v>
      </c>
      <c r="X13" s="14">
        <v>1</v>
      </c>
      <c r="Y13" s="16">
        <f t="shared" si="5"/>
        <v>0</v>
      </c>
      <c r="Z13" s="15">
        <v>245</v>
      </c>
      <c r="AA13" s="14">
        <v>0</v>
      </c>
      <c r="AB13" s="16">
        <f t="shared" si="6"/>
        <v>245</v>
      </c>
      <c r="AC13" s="28">
        <f t="shared" si="7"/>
        <v>245</v>
      </c>
      <c r="AD13" s="15">
        <f t="shared" si="8"/>
        <v>565</v>
      </c>
      <c r="AE13" s="15">
        <v>255</v>
      </c>
      <c r="AF13" s="14">
        <v>0</v>
      </c>
      <c r="AG13" s="16">
        <f t="shared" si="9"/>
        <v>255</v>
      </c>
      <c r="AH13" s="15">
        <v>267.5</v>
      </c>
      <c r="AI13" s="14">
        <v>1</v>
      </c>
      <c r="AJ13" s="16">
        <f t="shared" si="10"/>
        <v>0</v>
      </c>
      <c r="AK13" s="15">
        <v>267.5</v>
      </c>
      <c r="AL13" s="14">
        <v>1</v>
      </c>
      <c r="AM13" s="16">
        <f t="shared" si="11"/>
        <v>0</v>
      </c>
      <c r="AN13" s="28">
        <f t="shared" si="12"/>
        <v>255</v>
      </c>
      <c r="AO13" s="29">
        <f t="shared" si="13"/>
        <v>820</v>
      </c>
      <c r="AP13" s="30">
        <f t="shared" si="14"/>
        <v>442.113865</v>
      </c>
      <c r="AQ13" s="30">
        <f t="shared" si="15"/>
        <v>1807.7720000000002</v>
      </c>
      <c r="AR13" s="19">
        <v>1</v>
      </c>
      <c r="AS13" s="19"/>
    </row>
    <row r="14" spans="1:45" s="43" customFormat="1" ht="13.5" customHeight="1">
      <c r="A14" s="37" t="s">
        <v>82</v>
      </c>
      <c r="B14" s="12">
        <v>45</v>
      </c>
      <c r="C14" s="34">
        <v>0.581925</v>
      </c>
      <c r="D14" s="13">
        <v>1.055</v>
      </c>
      <c r="E14" s="26" t="s">
        <v>117</v>
      </c>
      <c r="F14" s="12"/>
      <c r="G14" s="12"/>
      <c r="H14" s="26">
        <v>100</v>
      </c>
      <c r="I14" s="14">
        <v>99.75</v>
      </c>
      <c r="J14" s="15">
        <v>230</v>
      </c>
      <c r="K14" s="14">
        <v>1</v>
      </c>
      <c r="L14" s="16">
        <f t="shared" si="0"/>
        <v>0</v>
      </c>
      <c r="M14" s="15">
        <v>230</v>
      </c>
      <c r="N14" s="14">
        <v>0</v>
      </c>
      <c r="O14" s="16">
        <f t="shared" si="1"/>
        <v>230</v>
      </c>
      <c r="P14" s="15">
        <v>250</v>
      </c>
      <c r="Q14" s="14">
        <v>0</v>
      </c>
      <c r="R14" s="16">
        <f t="shared" si="2"/>
        <v>250</v>
      </c>
      <c r="S14" s="28">
        <f t="shared" si="3"/>
        <v>250</v>
      </c>
      <c r="T14" s="15">
        <v>140</v>
      </c>
      <c r="U14" s="14">
        <v>0</v>
      </c>
      <c r="V14" s="16">
        <f t="shared" si="4"/>
        <v>140</v>
      </c>
      <c r="W14" s="15">
        <v>152.5</v>
      </c>
      <c r="X14" s="14">
        <v>1</v>
      </c>
      <c r="Y14" s="16">
        <f t="shared" si="5"/>
        <v>0</v>
      </c>
      <c r="Z14" s="15">
        <v>152.5</v>
      </c>
      <c r="AA14" s="14">
        <v>0</v>
      </c>
      <c r="AB14" s="16">
        <f t="shared" si="6"/>
        <v>152.5</v>
      </c>
      <c r="AC14" s="28">
        <f t="shared" si="7"/>
        <v>152.5</v>
      </c>
      <c r="AD14" s="15">
        <f t="shared" si="8"/>
        <v>402.5</v>
      </c>
      <c r="AE14" s="15">
        <v>205</v>
      </c>
      <c r="AF14" s="14">
        <v>0</v>
      </c>
      <c r="AG14" s="16">
        <f t="shared" si="9"/>
        <v>205</v>
      </c>
      <c r="AH14" s="15">
        <v>220</v>
      </c>
      <c r="AI14" s="14">
        <v>0</v>
      </c>
      <c r="AJ14" s="16">
        <f t="shared" si="10"/>
        <v>220</v>
      </c>
      <c r="AK14" s="15">
        <v>227.5</v>
      </c>
      <c r="AL14" s="14">
        <v>0</v>
      </c>
      <c r="AM14" s="16">
        <f t="shared" si="11"/>
        <v>227.5</v>
      </c>
      <c r="AN14" s="28">
        <f t="shared" si="12"/>
        <v>227.5</v>
      </c>
      <c r="AO14" s="29">
        <f t="shared" si="13"/>
        <v>630</v>
      </c>
      <c r="AP14" s="30">
        <f t="shared" si="14"/>
        <v>386.77645125</v>
      </c>
      <c r="AQ14" s="30">
        <f t="shared" si="15"/>
        <v>1388.8980000000001</v>
      </c>
      <c r="AR14" s="19">
        <v>1</v>
      </c>
      <c r="AS14" s="19"/>
    </row>
    <row r="15" spans="1:45" s="43" customFormat="1" ht="13.5" customHeight="1">
      <c r="A15" s="37" t="s">
        <v>83</v>
      </c>
      <c r="B15" s="12">
        <v>47</v>
      </c>
      <c r="C15" s="34">
        <v>0.53798</v>
      </c>
      <c r="D15" s="13">
        <v>1.082</v>
      </c>
      <c r="E15" s="26" t="s">
        <v>117</v>
      </c>
      <c r="F15" s="12"/>
      <c r="G15" s="12"/>
      <c r="H15" s="26">
        <v>140</v>
      </c>
      <c r="I15" s="14">
        <v>132.4</v>
      </c>
      <c r="J15" s="15">
        <v>327.5</v>
      </c>
      <c r="K15" s="14">
        <v>0</v>
      </c>
      <c r="L15" s="16">
        <f t="shared" si="0"/>
        <v>327.5</v>
      </c>
      <c r="M15" s="15">
        <v>355</v>
      </c>
      <c r="N15" s="14">
        <v>1</v>
      </c>
      <c r="O15" s="16">
        <f t="shared" si="1"/>
        <v>0</v>
      </c>
      <c r="P15" s="15">
        <v>355</v>
      </c>
      <c r="Q15" s="14">
        <v>1</v>
      </c>
      <c r="R15" s="16">
        <f t="shared" si="2"/>
        <v>0</v>
      </c>
      <c r="S15" s="28">
        <f t="shared" si="3"/>
        <v>327.5</v>
      </c>
      <c r="T15" s="15">
        <v>185</v>
      </c>
      <c r="U15" s="14">
        <v>0</v>
      </c>
      <c r="V15" s="16">
        <f t="shared" si="4"/>
        <v>185</v>
      </c>
      <c r="W15" s="15">
        <v>200</v>
      </c>
      <c r="X15" s="14">
        <v>1</v>
      </c>
      <c r="Y15" s="16">
        <f t="shared" si="5"/>
        <v>0</v>
      </c>
      <c r="Z15" s="15">
        <v>200</v>
      </c>
      <c r="AA15" s="14">
        <v>1</v>
      </c>
      <c r="AB15" s="16">
        <f t="shared" si="6"/>
        <v>0</v>
      </c>
      <c r="AC15" s="28">
        <f t="shared" si="7"/>
        <v>185</v>
      </c>
      <c r="AD15" s="15">
        <f t="shared" si="8"/>
        <v>512.5</v>
      </c>
      <c r="AE15" s="15">
        <v>272.5</v>
      </c>
      <c r="AF15" s="14">
        <v>0</v>
      </c>
      <c r="AG15" s="16">
        <f t="shared" si="9"/>
        <v>272.5</v>
      </c>
      <c r="AH15" s="15">
        <v>287.5</v>
      </c>
      <c r="AI15" s="14">
        <v>0</v>
      </c>
      <c r="AJ15" s="16">
        <f t="shared" si="10"/>
        <v>287.5</v>
      </c>
      <c r="AK15" s="15">
        <v>300</v>
      </c>
      <c r="AL15" s="14">
        <v>1</v>
      </c>
      <c r="AM15" s="16">
        <f t="shared" si="11"/>
        <v>0</v>
      </c>
      <c r="AN15" s="28">
        <f t="shared" si="12"/>
        <v>287.5</v>
      </c>
      <c r="AO15" s="29">
        <f t="shared" si="13"/>
        <v>800</v>
      </c>
      <c r="AP15" s="30">
        <f t="shared" si="14"/>
        <v>465.67548800000003</v>
      </c>
      <c r="AQ15" s="30">
        <f t="shared" si="15"/>
        <v>1763.68</v>
      </c>
      <c r="AR15" s="19">
        <v>1</v>
      </c>
      <c r="AS15" s="19"/>
    </row>
    <row r="16" spans="1:45" s="43" customFormat="1" ht="13.5" customHeight="1">
      <c r="A16" s="37" t="s">
        <v>87</v>
      </c>
      <c r="B16" s="12">
        <v>54</v>
      </c>
      <c r="C16" s="34">
        <v>0.5818</v>
      </c>
      <c r="D16" s="20">
        <v>1.204</v>
      </c>
      <c r="E16" s="26" t="s">
        <v>118</v>
      </c>
      <c r="F16" s="12"/>
      <c r="G16" s="12"/>
      <c r="H16" s="26">
        <v>100</v>
      </c>
      <c r="I16" s="31">
        <v>99.8</v>
      </c>
      <c r="J16" s="15">
        <v>275</v>
      </c>
      <c r="K16" s="14">
        <v>0</v>
      </c>
      <c r="L16" s="16">
        <f t="shared" si="0"/>
        <v>275</v>
      </c>
      <c r="M16" s="15">
        <v>312.5</v>
      </c>
      <c r="N16" s="14">
        <v>0</v>
      </c>
      <c r="O16" s="16">
        <f t="shared" si="1"/>
        <v>312.5</v>
      </c>
      <c r="P16" s="15">
        <v>328</v>
      </c>
      <c r="Q16" s="14">
        <v>1</v>
      </c>
      <c r="R16" s="16">
        <f t="shared" si="2"/>
        <v>0</v>
      </c>
      <c r="S16" s="28">
        <f t="shared" si="3"/>
        <v>312.5</v>
      </c>
      <c r="T16" s="15">
        <v>162.5</v>
      </c>
      <c r="U16" s="14">
        <v>0</v>
      </c>
      <c r="V16" s="16">
        <f t="shared" si="4"/>
        <v>162.5</v>
      </c>
      <c r="W16" s="15">
        <v>177.5</v>
      </c>
      <c r="X16" s="14">
        <v>0</v>
      </c>
      <c r="Y16" s="16">
        <f t="shared" si="5"/>
        <v>177.5</v>
      </c>
      <c r="Z16" s="15">
        <v>185</v>
      </c>
      <c r="AA16" s="14">
        <v>1</v>
      </c>
      <c r="AB16" s="16">
        <f t="shared" si="6"/>
        <v>0</v>
      </c>
      <c r="AC16" s="28">
        <f t="shared" si="7"/>
        <v>177.5</v>
      </c>
      <c r="AD16" s="15">
        <f t="shared" si="8"/>
        <v>490</v>
      </c>
      <c r="AE16" s="15">
        <v>210</v>
      </c>
      <c r="AF16" s="14">
        <v>0</v>
      </c>
      <c r="AG16" s="16">
        <f t="shared" si="9"/>
        <v>210</v>
      </c>
      <c r="AH16" s="15">
        <v>237.5</v>
      </c>
      <c r="AI16" s="14">
        <v>0</v>
      </c>
      <c r="AJ16" s="16">
        <f t="shared" si="10"/>
        <v>237.5</v>
      </c>
      <c r="AK16" s="15">
        <v>242.5</v>
      </c>
      <c r="AL16" s="14">
        <v>1</v>
      </c>
      <c r="AM16" s="16">
        <f t="shared" si="11"/>
        <v>0</v>
      </c>
      <c r="AN16" s="28">
        <f t="shared" si="12"/>
        <v>237.5</v>
      </c>
      <c r="AO16" s="29">
        <f t="shared" si="13"/>
        <v>727.5</v>
      </c>
      <c r="AP16" s="30">
        <f t="shared" si="14"/>
        <v>509.60443799999996</v>
      </c>
      <c r="AQ16" s="30">
        <f t="shared" si="15"/>
        <v>1603.8465</v>
      </c>
      <c r="AR16" s="19">
        <v>1</v>
      </c>
      <c r="AS16" s="19" t="s">
        <v>151</v>
      </c>
    </row>
    <row r="17" spans="1:45" s="43" customFormat="1" ht="13.5" customHeight="1">
      <c r="A17" s="37" t="s">
        <v>145</v>
      </c>
      <c r="B17" s="12">
        <v>51</v>
      </c>
      <c r="C17" s="34">
        <v>0.5848</v>
      </c>
      <c r="D17" s="20">
        <v>1.147</v>
      </c>
      <c r="E17" s="26" t="s">
        <v>118</v>
      </c>
      <c r="F17" s="12"/>
      <c r="G17" s="12"/>
      <c r="H17" s="26">
        <v>100</v>
      </c>
      <c r="I17" s="31">
        <v>98.6</v>
      </c>
      <c r="J17" s="15">
        <v>227.5</v>
      </c>
      <c r="K17" s="14">
        <v>0</v>
      </c>
      <c r="L17" s="16">
        <f t="shared" si="0"/>
        <v>227.5</v>
      </c>
      <c r="M17" s="15">
        <v>242.5</v>
      </c>
      <c r="N17" s="14">
        <v>0</v>
      </c>
      <c r="O17" s="16">
        <f t="shared" si="1"/>
        <v>242.5</v>
      </c>
      <c r="P17" s="15" t="s">
        <v>144</v>
      </c>
      <c r="Q17" s="14"/>
      <c r="R17" s="16" t="str">
        <f t="shared" si="2"/>
        <v>pass</v>
      </c>
      <c r="S17" s="28">
        <f t="shared" si="3"/>
        <v>242.5</v>
      </c>
      <c r="T17" s="15">
        <v>147.5</v>
      </c>
      <c r="U17" s="14">
        <v>0</v>
      </c>
      <c r="V17" s="16">
        <f t="shared" si="4"/>
        <v>147.5</v>
      </c>
      <c r="W17" s="15">
        <v>152.5</v>
      </c>
      <c r="X17" s="14">
        <v>1</v>
      </c>
      <c r="Y17" s="16">
        <f t="shared" si="5"/>
        <v>0</v>
      </c>
      <c r="Z17" s="15">
        <v>160</v>
      </c>
      <c r="AA17" s="14">
        <v>1</v>
      </c>
      <c r="AB17" s="16">
        <f t="shared" si="6"/>
        <v>0</v>
      </c>
      <c r="AC17" s="28">
        <f t="shared" si="7"/>
        <v>147.5</v>
      </c>
      <c r="AD17" s="15">
        <f t="shared" si="8"/>
        <v>390</v>
      </c>
      <c r="AE17" s="15">
        <v>237.5</v>
      </c>
      <c r="AF17" s="14">
        <v>1</v>
      </c>
      <c r="AG17" s="16">
        <f t="shared" si="9"/>
        <v>0</v>
      </c>
      <c r="AH17" s="15">
        <v>237.5</v>
      </c>
      <c r="AI17" s="14">
        <v>1</v>
      </c>
      <c r="AJ17" s="16">
        <f t="shared" si="10"/>
        <v>0</v>
      </c>
      <c r="AK17" s="15">
        <v>237.5</v>
      </c>
      <c r="AL17" s="14">
        <v>0</v>
      </c>
      <c r="AM17" s="16">
        <f t="shared" si="11"/>
        <v>237.5</v>
      </c>
      <c r="AN17" s="28">
        <f t="shared" si="12"/>
        <v>237.5</v>
      </c>
      <c r="AO17" s="29">
        <f t="shared" si="13"/>
        <v>627.5</v>
      </c>
      <c r="AP17" s="30">
        <f t="shared" si="14"/>
        <v>420.905414</v>
      </c>
      <c r="AQ17" s="30">
        <f t="shared" si="15"/>
        <v>1383.3865</v>
      </c>
      <c r="AR17" s="19">
        <v>2</v>
      </c>
      <c r="AS17" s="19"/>
    </row>
    <row r="18" spans="1:45" s="43" customFormat="1" ht="13.5" customHeight="1">
      <c r="A18" s="26" t="s">
        <v>146</v>
      </c>
      <c r="B18" s="12">
        <v>55</v>
      </c>
      <c r="C18" s="34">
        <v>0.5671</v>
      </c>
      <c r="D18" s="20">
        <v>1.225</v>
      </c>
      <c r="E18" s="32" t="s">
        <v>119</v>
      </c>
      <c r="F18" s="12"/>
      <c r="G18" s="12"/>
      <c r="H18" s="26">
        <v>110</v>
      </c>
      <c r="I18" s="14">
        <v>107</v>
      </c>
      <c r="J18" s="15">
        <v>145</v>
      </c>
      <c r="K18" s="14">
        <v>0</v>
      </c>
      <c r="L18" s="16">
        <f t="shared" si="0"/>
        <v>145</v>
      </c>
      <c r="M18" s="15">
        <v>170</v>
      </c>
      <c r="N18" s="14">
        <v>1</v>
      </c>
      <c r="O18" s="16">
        <f t="shared" si="1"/>
        <v>0</v>
      </c>
      <c r="P18" s="15">
        <v>170</v>
      </c>
      <c r="Q18" s="14">
        <v>1</v>
      </c>
      <c r="R18" s="16">
        <f t="shared" si="2"/>
        <v>0</v>
      </c>
      <c r="S18" s="28">
        <f t="shared" si="3"/>
        <v>145</v>
      </c>
      <c r="T18" s="15">
        <v>102.5</v>
      </c>
      <c r="U18" s="14">
        <v>0</v>
      </c>
      <c r="V18" s="16">
        <f t="shared" si="4"/>
        <v>102.5</v>
      </c>
      <c r="W18" s="15">
        <v>125</v>
      </c>
      <c r="X18" s="14">
        <v>0</v>
      </c>
      <c r="Y18" s="16">
        <f t="shared" si="5"/>
        <v>125</v>
      </c>
      <c r="Z18" s="15" t="s">
        <v>143</v>
      </c>
      <c r="AA18" s="14"/>
      <c r="AB18" s="16" t="str">
        <f t="shared" si="6"/>
        <v>Pass</v>
      </c>
      <c r="AC18" s="28">
        <f t="shared" si="7"/>
        <v>125</v>
      </c>
      <c r="AD18" s="15">
        <f t="shared" si="8"/>
        <v>270</v>
      </c>
      <c r="AE18" s="15">
        <v>205</v>
      </c>
      <c r="AF18" s="14">
        <v>0</v>
      </c>
      <c r="AG18" s="16">
        <f t="shared" si="9"/>
        <v>205</v>
      </c>
      <c r="AH18" s="15">
        <v>227.5</v>
      </c>
      <c r="AI18" s="14">
        <v>0</v>
      </c>
      <c r="AJ18" s="16">
        <f t="shared" si="10"/>
        <v>227.5</v>
      </c>
      <c r="AK18" s="15">
        <v>243</v>
      </c>
      <c r="AL18" s="14">
        <v>1</v>
      </c>
      <c r="AM18" s="16">
        <f t="shared" si="11"/>
        <v>0</v>
      </c>
      <c r="AN18" s="28">
        <f t="shared" si="12"/>
        <v>227.5</v>
      </c>
      <c r="AO18" s="29">
        <f t="shared" si="13"/>
        <v>497.5</v>
      </c>
      <c r="AP18" s="30">
        <f t="shared" si="14"/>
        <v>345.61200625000004</v>
      </c>
      <c r="AQ18" s="30">
        <f t="shared" si="15"/>
        <v>1096.7885</v>
      </c>
      <c r="AR18" s="19">
        <v>1</v>
      </c>
      <c r="AS18" s="19"/>
    </row>
    <row r="19" spans="1:45" s="43" customFormat="1" ht="12.75">
      <c r="A19" s="26" t="s">
        <v>148</v>
      </c>
      <c r="B19" s="12"/>
      <c r="C19" s="39"/>
      <c r="D19" s="12"/>
      <c r="E19" s="12"/>
      <c r="F19" s="12"/>
      <c r="G19" s="12"/>
      <c r="H19" s="12"/>
      <c r="I19" s="12"/>
      <c r="J19" s="12"/>
      <c r="K19" s="14"/>
      <c r="L19" s="19"/>
      <c r="M19" s="12"/>
      <c r="N19" s="14"/>
      <c r="O19" s="19"/>
      <c r="P19" s="12"/>
      <c r="Q19" s="14"/>
      <c r="R19" s="19"/>
      <c r="S19" s="19"/>
      <c r="T19" s="12"/>
      <c r="U19" s="12"/>
      <c r="V19" s="19"/>
      <c r="W19" s="12"/>
      <c r="X19" s="12"/>
      <c r="Y19" s="19"/>
      <c r="Z19" s="12"/>
      <c r="AA19" s="12"/>
      <c r="AB19" s="19"/>
      <c r="AC19" s="19"/>
      <c r="AD19" s="12"/>
      <c r="AE19" s="12"/>
      <c r="AF19" s="12"/>
      <c r="AG19" s="19"/>
      <c r="AH19" s="12"/>
      <c r="AI19" s="12"/>
      <c r="AJ19" s="19"/>
      <c r="AK19" s="12"/>
      <c r="AL19" s="12"/>
      <c r="AM19" s="19"/>
      <c r="AN19" s="19"/>
      <c r="AO19" s="19"/>
      <c r="AP19" s="19"/>
      <c r="AQ19" s="19"/>
      <c r="AR19" s="19"/>
      <c r="AS19" s="19"/>
    </row>
    <row r="20" spans="1:45" s="43" customFormat="1" ht="13.5" customHeight="1">
      <c r="A20" s="37" t="s">
        <v>51</v>
      </c>
      <c r="B20" s="12">
        <v>34</v>
      </c>
      <c r="C20" s="39">
        <v>0.56645</v>
      </c>
      <c r="D20" s="20">
        <v>1</v>
      </c>
      <c r="E20" s="26" t="s">
        <v>122</v>
      </c>
      <c r="F20" s="12"/>
      <c r="G20" s="12"/>
      <c r="H20" s="26">
        <v>110</v>
      </c>
      <c r="I20" s="14">
        <v>107.4</v>
      </c>
      <c r="J20" s="15">
        <v>392.5</v>
      </c>
      <c r="K20" s="14">
        <v>1</v>
      </c>
      <c r="L20" s="16">
        <f aca="true" t="shared" si="16" ref="L20:L25">IF(K20&gt;0,0,J20)</f>
        <v>0</v>
      </c>
      <c r="M20" s="15">
        <v>392.5</v>
      </c>
      <c r="N20" s="14">
        <v>1</v>
      </c>
      <c r="O20" s="16">
        <f aca="true" t="shared" si="17" ref="O20:O25">IF(N20&gt;0,0,M20)</f>
        <v>0</v>
      </c>
      <c r="P20" s="15">
        <v>392.5</v>
      </c>
      <c r="Q20" s="14">
        <v>1</v>
      </c>
      <c r="R20" s="16">
        <f aca="true" t="shared" si="18" ref="R20:R25">IF(Q20&gt;0,0,P20)</f>
        <v>0</v>
      </c>
      <c r="S20" s="28">
        <f aca="true" t="shared" si="19" ref="S20:S25">IF(COUNT(K20,N20)&gt;2,"out",MAX(L20,O20,R20))</f>
        <v>0</v>
      </c>
      <c r="T20" s="15"/>
      <c r="U20" s="14"/>
      <c r="V20" s="16">
        <f aca="true" t="shared" si="20" ref="V20:V25">IF(U20&gt;0,0,T20)</f>
        <v>0</v>
      </c>
      <c r="W20" s="15"/>
      <c r="X20" s="14"/>
      <c r="Y20" s="16">
        <f aca="true" t="shared" si="21" ref="Y20:Y25">IF(X20&gt;0,0,W20)</f>
        <v>0</v>
      </c>
      <c r="Z20" s="15"/>
      <c r="AA20" s="14"/>
      <c r="AB20" s="16">
        <f aca="true" t="shared" si="22" ref="AB20:AB25">IF(AA20&gt;0,0,Z20)</f>
        <v>0</v>
      </c>
      <c r="AC20" s="28">
        <f aca="true" t="shared" si="23" ref="AC20:AC25">MAX(V20,Y20,AB20)</f>
        <v>0</v>
      </c>
      <c r="AD20" s="15">
        <f aca="true" t="shared" si="24" ref="AD20:AD25">S20+AC20</f>
        <v>0</v>
      </c>
      <c r="AE20" s="15"/>
      <c r="AF20" s="14"/>
      <c r="AG20" s="16">
        <f aca="true" t="shared" si="25" ref="AG20:AG25">IF(AF20&gt;0,0,AE20)</f>
        <v>0</v>
      </c>
      <c r="AH20" s="15"/>
      <c r="AI20" s="14"/>
      <c r="AJ20" s="16">
        <f aca="true" t="shared" si="26" ref="AJ20:AJ25">IF(AI20&gt;0,0,AH20)</f>
        <v>0</v>
      </c>
      <c r="AK20" s="15"/>
      <c r="AL20" s="14"/>
      <c r="AM20" s="16">
        <f aca="true" t="shared" si="27" ref="AM20:AM25">IF(AL20&gt;0,0,AK20)</f>
        <v>0</v>
      </c>
      <c r="AN20" s="28">
        <f aca="true" t="shared" si="28" ref="AN20:AN25">MAX(AG20,AJ20,AM20)</f>
        <v>0</v>
      </c>
      <c r="AO20" s="29">
        <f aca="true" t="shared" si="29" ref="AO20:AO25">(AN20+AC20+S20)</f>
        <v>0</v>
      </c>
      <c r="AP20" s="30">
        <f aca="true" t="shared" si="30" ref="AP20:AP25">(AO20*C20*D20)</f>
        <v>0</v>
      </c>
      <c r="AQ20" s="30">
        <f aca="true" t="shared" si="31" ref="AQ20:AQ25">(AO20*2.2046)</f>
        <v>0</v>
      </c>
      <c r="AR20" s="19"/>
      <c r="AS20" s="19" t="s">
        <v>149</v>
      </c>
    </row>
    <row r="21" spans="1:45" s="43" customFormat="1" ht="13.5" customHeight="1">
      <c r="A21" s="37" t="s">
        <v>53</v>
      </c>
      <c r="B21" s="12">
        <v>26</v>
      </c>
      <c r="C21" s="39">
        <v>0.560525</v>
      </c>
      <c r="D21" s="20">
        <v>1</v>
      </c>
      <c r="E21" s="26" t="s">
        <v>122</v>
      </c>
      <c r="F21" s="12"/>
      <c r="G21" s="12"/>
      <c r="H21" s="26">
        <v>125</v>
      </c>
      <c r="I21" s="14">
        <v>111.45</v>
      </c>
      <c r="J21" s="15">
        <v>300</v>
      </c>
      <c r="K21" s="14">
        <v>1</v>
      </c>
      <c r="L21" s="16">
        <f t="shared" si="16"/>
        <v>0</v>
      </c>
      <c r="M21" s="15">
        <v>300</v>
      </c>
      <c r="N21" s="14">
        <v>1</v>
      </c>
      <c r="O21" s="16">
        <f t="shared" si="17"/>
        <v>0</v>
      </c>
      <c r="P21" s="15">
        <v>300</v>
      </c>
      <c r="Q21" s="14"/>
      <c r="R21" s="16">
        <f t="shared" si="18"/>
        <v>300</v>
      </c>
      <c r="S21" s="28">
        <f t="shared" si="19"/>
        <v>300</v>
      </c>
      <c r="T21" s="15">
        <v>195</v>
      </c>
      <c r="U21" s="14"/>
      <c r="V21" s="16">
        <f t="shared" si="20"/>
        <v>195</v>
      </c>
      <c r="W21" s="15"/>
      <c r="X21" s="14"/>
      <c r="Y21" s="16">
        <f t="shared" si="21"/>
        <v>0</v>
      </c>
      <c r="Z21" s="15"/>
      <c r="AA21" s="14"/>
      <c r="AB21" s="16">
        <f t="shared" si="22"/>
        <v>0</v>
      </c>
      <c r="AC21" s="28">
        <f t="shared" si="23"/>
        <v>195</v>
      </c>
      <c r="AD21" s="15">
        <f t="shared" si="24"/>
        <v>495</v>
      </c>
      <c r="AE21" s="15">
        <v>260</v>
      </c>
      <c r="AF21" s="14"/>
      <c r="AG21" s="16">
        <f t="shared" si="25"/>
        <v>260</v>
      </c>
      <c r="AH21" s="15"/>
      <c r="AI21" s="14"/>
      <c r="AJ21" s="16">
        <f t="shared" si="26"/>
        <v>0</v>
      </c>
      <c r="AK21" s="15"/>
      <c r="AL21" s="14"/>
      <c r="AM21" s="16">
        <f t="shared" si="27"/>
        <v>0</v>
      </c>
      <c r="AN21" s="28">
        <f t="shared" si="28"/>
        <v>260</v>
      </c>
      <c r="AO21" s="29">
        <f t="shared" si="29"/>
        <v>755</v>
      </c>
      <c r="AP21" s="30">
        <f t="shared" si="30"/>
        <v>423.19637500000005</v>
      </c>
      <c r="AQ21" s="30">
        <f t="shared" si="31"/>
        <v>1664.4730000000002</v>
      </c>
      <c r="AR21" s="19"/>
      <c r="AS21" s="19" t="s">
        <v>149</v>
      </c>
    </row>
    <row r="22" spans="1:45" s="43" customFormat="1" ht="12.75">
      <c r="A22" s="26" t="s">
        <v>147</v>
      </c>
      <c r="B22" s="12">
        <v>28</v>
      </c>
      <c r="C22" s="39">
        <v>0.53678</v>
      </c>
      <c r="D22" s="20">
        <v>1</v>
      </c>
      <c r="E22" s="12" t="s">
        <v>122</v>
      </c>
      <c r="F22" s="12"/>
      <c r="G22" s="12"/>
      <c r="H22" s="32">
        <v>140</v>
      </c>
      <c r="I22" s="12">
        <v>133.65</v>
      </c>
      <c r="J22" s="32">
        <v>320</v>
      </c>
      <c r="K22" s="14">
        <v>1</v>
      </c>
      <c r="L22" s="16">
        <f t="shared" si="16"/>
        <v>0</v>
      </c>
      <c r="M22" s="12">
        <v>320</v>
      </c>
      <c r="N22" s="14">
        <v>1</v>
      </c>
      <c r="O22" s="16">
        <f t="shared" si="17"/>
        <v>0</v>
      </c>
      <c r="P22" s="12">
        <v>325</v>
      </c>
      <c r="Q22" s="14">
        <v>1</v>
      </c>
      <c r="R22" s="16">
        <f t="shared" si="18"/>
        <v>0</v>
      </c>
      <c r="S22" s="28">
        <f t="shared" si="19"/>
        <v>0</v>
      </c>
      <c r="T22" s="12"/>
      <c r="U22" s="12"/>
      <c r="V22" s="16">
        <f t="shared" si="20"/>
        <v>0</v>
      </c>
      <c r="W22" s="12"/>
      <c r="X22" s="12"/>
      <c r="Y22" s="16">
        <f t="shared" si="21"/>
        <v>0</v>
      </c>
      <c r="Z22" s="12"/>
      <c r="AA22" s="12"/>
      <c r="AB22" s="16">
        <f t="shared" si="22"/>
        <v>0</v>
      </c>
      <c r="AC22" s="28">
        <f t="shared" si="23"/>
        <v>0</v>
      </c>
      <c r="AD22" s="15">
        <f t="shared" si="24"/>
        <v>0</v>
      </c>
      <c r="AE22" s="32"/>
      <c r="AF22" s="12"/>
      <c r="AG22" s="16">
        <f t="shared" si="25"/>
        <v>0</v>
      </c>
      <c r="AH22" s="12"/>
      <c r="AI22" s="12"/>
      <c r="AJ22" s="16">
        <f t="shared" si="26"/>
        <v>0</v>
      </c>
      <c r="AK22" s="12"/>
      <c r="AL22" s="12"/>
      <c r="AM22" s="16">
        <f t="shared" si="27"/>
        <v>0</v>
      </c>
      <c r="AN22" s="28">
        <f t="shared" si="28"/>
        <v>0</v>
      </c>
      <c r="AO22" s="29">
        <f t="shared" si="29"/>
        <v>0</v>
      </c>
      <c r="AP22" s="30">
        <f t="shared" si="30"/>
        <v>0</v>
      </c>
      <c r="AQ22" s="30">
        <f t="shared" si="31"/>
        <v>0</v>
      </c>
      <c r="AR22" s="19"/>
      <c r="AS22" s="19" t="s">
        <v>149</v>
      </c>
    </row>
    <row r="23" spans="1:45" s="43" customFormat="1" ht="13.5" customHeight="1">
      <c r="A23" s="37" t="s">
        <v>74</v>
      </c>
      <c r="B23" s="12">
        <v>40</v>
      </c>
      <c r="C23" s="34">
        <v>0.5625</v>
      </c>
      <c r="D23" s="13">
        <v>1</v>
      </c>
      <c r="E23" s="26" t="s">
        <v>116</v>
      </c>
      <c r="F23" s="12"/>
      <c r="G23" s="12"/>
      <c r="H23" s="26">
        <v>110</v>
      </c>
      <c r="I23" s="14">
        <v>110</v>
      </c>
      <c r="J23" s="15">
        <v>367.5</v>
      </c>
      <c r="K23" s="14">
        <v>1</v>
      </c>
      <c r="L23" s="16">
        <f t="shared" si="16"/>
        <v>0</v>
      </c>
      <c r="M23" s="15">
        <v>367.5</v>
      </c>
      <c r="N23" s="14">
        <v>1</v>
      </c>
      <c r="O23" s="16">
        <f t="shared" si="17"/>
        <v>0</v>
      </c>
      <c r="P23" s="15">
        <v>367.5</v>
      </c>
      <c r="Q23" s="14">
        <v>1</v>
      </c>
      <c r="R23" s="16">
        <f t="shared" si="18"/>
        <v>0</v>
      </c>
      <c r="S23" s="28">
        <f t="shared" si="19"/>
        <v>0</v>
      </c>
      <c r="T23" s="15"/>
      <c r="U23" s="14"/>
      <c r="V23" s="16">
        <f t="shared" si="20"/>
        <v>0</v>
      </c>
      <c r="W23" s="15"/>
      <c r="X23" s="14"/>
      <c r="Y23" s="16">
        <f t="shared" si="21"/>
        <v>0</v>
      </c>
      <c r="Z23" s="15"/>
      <c r="AA23" s="14"/>
      <c r="AB23" s="16">
        <f t="shared" si="22"/>
        <v>0</v>
      </c>
      <c r="AC23" s="28">
        <f t="shared" si="23"/>
        <v>0</v>
      </c>
      <c r="AD23" s="15">
        <f t="shared" si="24"/>
        <v>0</v>
      </c>
      <c r="AE23" s="15"/>
      <c r="AF23" s="14"/>
      <c r="AG23" s="16">
        <f t="shared" si="25"/>
        <v>0</v>
      </c>
      <c r="AH23" s="15"/>
      <c r="AI23" s="14"/>
      <c r="AJ23" s="16">
        <f t="shared" si="26"/>
        <v>0</v>
      </c>
      <c r="AK23" s="15"/>
      <c r="AL23" s="14"/>
      <c r="AM23" s="16">
        <f t="shared" si="27"/>
        <v>0</v>
      </c>
      <c r="AN23" s="28">
        <f t="shared" si="28"/>
        <v>0</v>
      </c>
      <c r="AO23" s="29">
        <f t="shared" si="29"/>
        <v>0</v>
      </c>
      <c r="AP23" s="30">
        <f t="shared" si="30"/>
        <v>0</v>
      </c>
      <c r="AQ23" s="30">
        <f t="shared" si="31"/>
        <v>0</v>
      </c>
      <c r="AR23" s="19"/>
      <c r="AS23" s="19" t="s">
        <v>149</v>
      </c>
    </row>
    <row r="24" spans="1:45" s="43" customFormat="1" ht="13.5" customHeight="1">
      <c r="A24" s="37" t="s">
        <v>41</v>
      </c>
      <c r="B24" s="12">
        <v>51</v>
      </c>
      <c r="C24" s="34">
        <v>0.559</v>
      </c>
      <c r="D24" s="13">
        <v>1.147</v>
      </c>
      <c r="E24" s="26" t="s">
        <v>118</v>
      </c>
      <c r="F24" s="12"/>
      <c r="G24" s="12"/>
      <c r="H24" s="26">
        <v>125</v>
      </c>
      <c r="I24" s="14">
        <v>112.6</v>
      </c>
      <c r="J24" s="15">
        <v>272.5</v>
      </c>
      <c r="K24" s="14">
        <v>1</v>
      </c>
      <c r="L24" s="16">
        <f t="shared" si="16"/>
        <v>0</v>
      </c>
      <c r="M24" s="15">
        <v>285</v>
      </c>
      <c r="N24" s="14">
        <v>1</v>
      </c>
      <c r="O24" s="16">
        <f t="shared" si="17"/>
        <v>0</v>
      </c>
      <c r="P24" s="15">
        <v>297.5</v>
      </c>
      <c r="Q24" s="14">
        <v>1</v>
      </c>
      <c r="R24" s="16">
        <f t="shared" si="18"/>
        <v>0</v>
      </c>
      <c r="S24" s="28">
        <f t="shared" si="19"/>
        <v>0</v>
      </c>
      <c r="T24" s="15"/>
      <c r="U24" s="14"/>
      <c r="V24" s="16">
        <f t="shared" si="20"/>
        <v>0</v>
      </c>
      <c r="W24" s="15"/>
      <c r="X24" s="14"/>
      <c r="Y24" s="16">
        <f t="shared" si="21"/>
        <v>0</v>
      </c>
      <c r="Z24" s="15"/>
      <c r="AA24" s="14"/>
      <c r="AB24" s="16">
        <f t="shared" si="22"/>
        <v>0</v>
      </c>
      <c r="AC24" s="28">
        <f t="shared" si="23"/>
        <v>0</v>
      </c>
      <c r="AD24" s="15">
        <f t="shared" si="24"/>
        <v>0</v>
      </c>
      <c r="AE24" s="15"/>
      <c r="AF24" s="14"/>
      <c r="AG24" s="16">
        <f t="shared" si="25"/>
        <v>0</v>
      </c>
      <c r="AH24" s="15"/>
      <c r="AI24" s="14"/>
      <c r="AJ24" s="16">
        <f t="shared" si="26"/>
        <v>0</v>
      </c>
      <c r="AK24" s="15"/>
      <c r="AL24" s="14"/>
      <c r="AM24" s="16">
        <f t="shared" si="27"/>
        <v>0</v>
      </c>
      <c r="AN24" s="28">
        <f t="shared" si="28"/>
        <v>0</v>
      </c>
      <c r="AO24" s="29">
        <f t="shared" si="29"/>
        <v>0</v>
      </c>
      <c r="AP24" s="30">
        <f t="shared" si="30"/>
        <v>0</v>
      </c>
      <c r="AQ24" s="30">
        <f t="shared" si="31"/>
        <v>0</v>
      </c>
      <c r="AR24" s="19"/>
      <c r="AS24" s="19" t="s">
        <v>149</v>
      </c>
    </row>
    <row r="25" spans="1:45" s="43" customFormat="1" ht="13.5" customHeight="1">
      <c r="A25" s="37" t="s">
        <v>91</v>
      </c>
      <c r="B25" s="12">
        <v>66</v>
      </c>
      <c r="C25" s="34">
        <v>0.5671</v>
      </c>
      <c r="D25" s="13">
        <v>1.511</v>
      </c>
      <c r="E25" s="26" t="s">
        <v>120</v>
      </c>
      <c r="F25" s="12"/>
      <c r="G25" s="12"/>
      <c r="H25" s="26">
        <v>110</v>
      </c>
      <c r="I25" s="14">
        <v>107</v>
      </c>
      <c r="J25" s="15" t="s">
        <v>144</v>
      </c>
      <c r="K25" s="14"/>
      <c r="L25" s="16" t="str">
        <f t="shared" si="16"/>
        <v>pass</v>
      </c>
      <c r="M25" s="15"/>
      <c r="N25" s="14"/>
      <c r="O25" s="16">
        <f t="shared" si="17"/>
        <v>0</v>
      </c>
      <c r="P25" s="15"/>
      <c r="Q25" s="14"/>
      <c r="R25" s="16">
        <f t="shared" si="18"/>
        <v>0</v>
      </c>
      <c r="S25" s="28">
        <f t="shared" si="19"/>
        <v>0</v>
      </c>
      <c r="T25" s="15"/>
      <c r="U25" s="14"/>
      <c r="V25" s="16">
        <f t="shared" si="20"/>
        <v>0</v>
      </c>
      <c r="W25" s="15"/>
      <c r="X25" s="14"/>
      <c r="Y25" s="16">
        <f t="shared" si="21"/>
        <v>0</v>
      </c>
      <c r="Z25" s="15"/>
      <c r="AA25" s="14"/>
      <c r="AB25" s="16">
        <f t="shared" si="22"/>
        <v>0</v>
      </c>
      <c r="AC25" s="28">
        <f t="shared" si="23"/>
        <v>0</v>
      </c>
      <c r="AD25" s="15">
        <f t="shared" si="24"/>
        <v>0</v>
      </c>
      <c r="AE25" s="15"/>
      <c r="AF25" s="14"/>
      <c r="AG25" s="16">
        <f t="shared" si="25"/>
        <v>0</v>
      </c>
      <c r="AH25" s="15"/>
      <c r="AI25" s="14"/>
      <c r="AJ25" s="16">
        <f t="shared" si="26"/>
        <v>0</v>
      </c>
      <c r="AK25" s="15"/>
      <c r="AL25" s="14"/>
      <c r="AM25" s="16">
        <f t="shared" si="27"/>
        <v>0</v>
      </c>
      <c r="AN25" s="28">
        <f t="shared" si="28"/>
        <v>0</v>
      </c>
      <c r="AO25" s="29">
        <f t="shared" si="29"/>
        <v>0</v>
      </c>
      <c r="AP25" s="30">
        <f t="shared" si="30"/>
        <v>0</v>
      </c>
      <c r="AQ25" s="30">
        <f t="shared" si="31"/>
        <v>0</v>
      </c>
      <c r="AR25" s="19"/>
      <c r="AS25" s="19" t="s">
        <v>157</v>
      </c>
    </row>
    <row r="26" ht="12.75">
      <c r="A26" s="25"/>
    </row>
    <row r="27" ht="12.75">
      <c r="A27" s="25"/>
    </row>
    <row r="28" ht="12.75">
      <c r="A28" s="25"/>
    </row>
    <row r="29" ht="12.75">
      <c r="A29" s="25"/>
    </row>
    <row r="30" ht="12.75">
      <c r="A30" s="25"/>
    </row>
    <row r="31" ht="12.75">
      <c r="A31" s="25"/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</sheetData>
  <printOptions/>
  <pageMargins left="0" right="0" top="0" bottom="0" header="0.5" footer="0.5"/>
  <pageSetup firstPageNumber="1" useFirstPageNumber="1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Amy Jackson</cp:lastModifiedBy>
  <cp:lastPrinted>2006-07-25T21:33:49Z</cp:lastPrinted>
  <dcterms:created xsi:type="dcterms:W3CDTF">2002-11-02T02:56:58Z</dcterms:created>
  <dcterms:modified xsi:type="dcterms:W3CDTF">2006-07-26T15:53:18Z</dcterms:modified>
  <cp:category/>
  <cp:version/>
  <cp:contentType/>
  <cp:contentStatus/>
</cp:coreProperties>
</file>