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Friday - Light &amp; Middleweight" sheetId="1" r:id="rId1"/>
    <sheet name="Saturday - Heavy &amp; SHW" sheetId="2" r:id="rId2"/>
    <sheet name="WPO Bench Bash" sheetId="3" r:id="rId3"/>
  </sheets>
  <definedNames>
    <definedName name="_xlnm.Print_Area" localSheetId="0">'Friday - Light &amp; Middleweight'!$A$1:$AS$38</definedName>
    <definedName name="_xlnm.Print_Titles" localSheetId="0">'Friday - Light &amp; Middleweight'!$A:$I,'Friday - Light &amp; Middleweight'!$1:$1</definedName>
    <definedName name="Z_6FB3CCCC_B7B8_4A43_9951_24B5FAF2CEAA_.wvu.PrintArea" localSheetId="0" hidden="1">'Friday - Light &amp; Middleweight'!$A$1:$AS$38</definedName>
    <definedName name="Z_6FB3CCCC_B7B8_4A43_9951_24B5FAF2CEAA_.wvu.PrintTitles" localSheetId="0" hidden="1">'Friday - Light &amp; Middleweight'!$A:$I,'Friday - Light &amp; Middleweight'!$1:$1</definedName>
  </definedNames>
  <calcPr fullCalcOnLoad="1"/>
</workbook>
</file>

<file path=xl/sharedStrings.xml><?xml version="1.0" encoding="utf-8"?>
<sst xmlns="http://schemas.openxmlformats.org/spreadsheetml/2006/main" count="270" uniqueCount="113">
  <si>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</si>
  <si>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</si>
  <si>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</si>
  <si>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</si>
  <si>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</si>
  <si>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</si>
  <si>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</si>
  <si>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</si>
  <si>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</si>
  <si>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</si>
  <si>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</si>
  <si>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</si>
  <si>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</si>
  <si>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</si>
  <si>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</si>
  <si>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</si>
  <si>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</si>
  <si>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</si>
  <si>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</si>
  <si>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</si>
  <si>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</si>
  <si>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</si>
  <si>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</si>
  <si>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</si>
  <si>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</si>
  <si>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</si>
  <si>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</si>
  <si>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</si>
  <si>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Glossbrenner Co-EFF</t>
  </si>
  <si>
    <t>Women</t>
  </si>
  <si>
    <t>Shannon Hartnett</t>
  </si>
  <si>
    <t>Amy Weisberger</t>
  </si>
  <si>
    <t>Margaret Kirkland</t>
  </si>
  <si>
    <t>Lyudmyla Holovchenko</t>
  </si>
  <si>
    <t>Amber Denmon</t>
  </si>
  <si>
    <t>Amanda Harris</t>
  </si>
  <si>
    <t>Taisiya Kuznetsova</t>
  </si>
  <si>
    <t>Sarah McCaslin</t>
  </si>
  <si>
    <t>Kerrigan McCaslin</t>
  </si>
  <si>
    <t>Men's Lightweight</t>
  </si>
  <si>
    <t>Oleksandr Kutcher</t>
  </si>
  <si>
    <t>Dan Petrillo</t>
  </si>
  <si>
    <t>Brian Tincher</t>
  </si>
  <si>
    <t>Brian Schwab</t>
  </si>
  <si>
    <t>Ilya Kokorev</t>
  </si>
  <si>
    <t>Angelo Berardinelli</t>
  </si>
  <si>
    <t>Jason McElroy</t>
  </si>
  <si>
    <t>Eric Talmant</t>
  </si>
  <si>
    <t>Men's Middleweight</t>
  </si>
  <si>
    <t>Dondell Blue</t>
  </si>
  <si>
    <t>Matthew Kroczaleski</t>
  </si>
  <si>
    <t>Shawn Frankl</t>
  </si>
  <si>
    <t>Larry Hook</t>
  </si>
  <si>
    <t>Michael Cartinian</t>
  </si>
  <si>
    <t>Travis Mash</t>
  </si>
  <si>
    <t>Chris Mason</t>
  </si>
  <si>
    <t>Out</t>
  </si>
  <si>
    <t>Phil Harrington</t>
  </si>
  <si>
    <t>Kara Bohigian</t>
  </si>
  <si>
    <t>Laura Phelps</t>
  </si>
  <si>
    <t>Pauli Rantanen</t>
  </si>
  <si>
    <t>Brian Carroll</t>
  </si>
  <si>
    <t>Brian Strickland</t>
  </si>
  <si>
    <t>Vadym Dovhanuyk</t>
  </si>
  <si>
    <t>Tyson Hubbard</t>
  </si>
  <si>
    <t>Heavyweight</t>
  </si>
  <si>
    <t>Evgen Yarymbash</t>
  </si>
  <si>
    <t>Ivars Cirulis</t>
  </si>
  <si>
    <t>Greg Panora</t>
  </si>
  <si>
    <t>Ano Turtiainen</t>
  </si>
  <si>
    <t>Super Heavyweight</t>
  </si>
  <si>
    <t>Andrew Bolton</t>
  </si>
  <si>
    <t>Chad Aichs</t>
  </si>
  <si>
    <t>Paul Childress</t>
  </si>
  <si>
    <t>Mike Brown</t>
  </si>
  <si>
    <t>Vladislav Alhazov</t>
  </si>
  <si>
    <t>Tibor Meszaros</t>
  </si>
  <si>
    <t>SHW</t>
  </si>
  <si>
    <t>Vitaliy Bobchenko</t>
  </si>
  <si>
    <t>Cory Dexter</t>
  </si>
  <si>
    <t>Michael Green</t>
  </si>
  <si>
    <t>Mike Wolfley</t>
  </si>
  <si>
    <t>Alexei Neklyudov</t>
  </si>
  <si>
    <t>Chip Tallman</t>
  </si>
  <si>
    <t>Gary Larson</t>
  </si>
  <si>
    <t>Anthony Acome</t>
  </si>
  <si>
    <t>Bill Carpenter</t>
  </si>
  <si>
    <t>Richard Briggs</t>
  </si>
  <si>
    <t>Aaron Wilson</t>
  </si>
  <si>
    <t>Vitaliy Ponomarenko</t>
  </si>
  <si>
    <t>Rob Luyando</t>
  </si>
  <si>
    <t>Janet Faraone</t>
  </si>
  <si>
    <t>Tarja Rantanen</t>
  </si>
  <si>
    <t>Lightweight</t>
  </si>
  <si>
    <t>Joe Ceklovsky</t>
  </si>
  <si>
    <t>Tony Runde</t>
  </si>
  <si>
    <t>Vladimir Chadkov</t>
  </si>
  <si>
    <t>Joe Mazza</t>
  </si>
  <si>
    <t>Brad Heck</t>
  </si>
  <si>
    <t>Jason Coker</t>
  </si>
  <si>
    <t>Vladimir Kravtsov</t>
  </si>
  <si>
    <t>Vladimir Maximov</t>
  </si>
  <si>
    <t>Clint Harwood</t>
  </si>
  <si>
    <t>Scott Yard</t>
  </si>
  <si>
    <t>Travis Rogers</t>
  </si>
  <si>
    <t>Jani Murtomaki</t>
  </si>
  <si>
    <t>Ryan Kennelly</t>
  </si>
  <si>
    <t>x</t>
  </si>
  <si>
    <t>Fred Boldt</t>
  </si>
  <si>
    <t>4th attempt</t>
  </si>
  <si>
    <t>Miss</t>
  </si>
  <si>
    <t xml:space="preserve">Mike Wolfe </t>
  </si>
  <si>
    <t>athlete was disqualified and results were annuled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</si>
</sst>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1" fillId="2" borderId="3" xfId="0" applyFont="1" applyFill="1" applyBorder="1" applyAlignment="1" applyProtection="1">
      <alignment horizontal="center" vertical="center" textRotation="69"/>
      <protection locked="0"/>
    </xf>
    <xf numFmtId="2" fontId="1" fillId="2" borderId="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 vertical="center" textRotation="69" wrapText="1"/>
    </xf>
    <xf numFmtId="164" fontId="2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center" textRotation="69" wrapText="1"/>
    </xf>
    <xf numFmtId="164" fontId="2" fillId="0" borderId="5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center" textRotation="75"/>
    </xf>
    <xf numFmtId="2" fontId="2" fillId="0" borderId="4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 vertical="center" textRotation="69" wrapText="1"/>
      <protection locked="0"/>
    </xf>
    <xf numFmtId="2" fontId="2" fillId="0" borderId="7" xfId="0" applyNumberFormat="1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2" fontId="1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0" borderId="6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40"/>
  <sheetViews>
    <sheetView tabSelected="1" zoomScale="110" zoomScaleNormal="110" workbookViewId="0" topLeftCell="A1">
      <selection activeCell="AQ39" sqref="AQ39"/>
    </sheetView>
  </sheetViews>
  <sheetFormatPr defaultColWidth="9.140625" defaultRowHeight="12.75"/>
  <cols>
    <col min="1" max="1" width="20.7109375" style="27" customWidth="1"/>
    <col min="2" max="2" width="3.57421875" style="27" hidden="1" customWidth="1"/>
    <col min="3" max="4" width="6.140625" style="27" hidden="1" customWidth="1"/>
    <col min="5" max="7" width="3.57421875" style="27" hidden="1" customWidth="1"/>
    <col min="8" max="8" width="7.28125" style="27" customWidth="1"/>
    <col min="9" max="9" width="7.421875" style="27" customWidth="1"/>
    <col min="10" max="10" width="7.28125" style="27" hidden="1" customWidth="1"/>
    <col min="11" max="11" width="3.57421875" style="29" hidden="1" customWidth="1"/>
    <col min="12" max="12" width="7.28125" style="28" hidden="1" customWidth="1"/>
    <col min="13" max="13" width="7.28125" style="27" hidden="1" customWidth="1"/>
    <col min="14" max="14" width="3.57421875" style="29" hidden="1" customWidth="1"/>
    <col min="15" max="15" width="7.28125" style="28" hidden="1" customWidth="1"/>
    <col min="16" max="16" width="7.28125" style="27" hidden="1" customWidth="1"/>
    <col min="17" max="17" width="3.57421875" style="29" hidden="1" customWidth="1"/>
    <col min="18" max="18" width="7.28125" style="28" hidden="1" customWidth="1"/>
    <col min="19" max="19" width="8.28125" style="28" customWidth="1"/>
    <col min="20" max="20" width="7.28125" style="27" hidden="1" customWidth="1"/>
    <col min="21" max="21" width="3.57421875" style="27" hidden="1" customWidth="1"/>
    <col min="22" max="22" width="7.28125" style="28" hidden="1" customWidth="1"/>
    <col min="23" max="23" width="7.28125" style="27" hidden="1" customWidth="1"/>
    <col min="24" max="24" width="3.57421875" style="27" hidden="1" customWidth="1"/>
    <col min="25" max="25" width="7.28125" style="28" hidden="1" customWidth="1"/>
    <col min="26" max="26" width="7.28125" style="27" hidden="1" customWidth="1"/>
    <col min="27" max="27" width="3.57421875" style="27" hidden="1" customWidth="1"/>
    <col min="28" max="28" width="7.28125" style="28" hidden="1" customWidth="1"/>
    <col min="29" max="29" width="8.28125" style="28" customWidth="1"/>
    <col min="30" max="30" width="8.57421875" style="27" customWidth="1"/>
    <col min="31" max="31" width="7.28125" style="27" hidden="1" customWidth="1"/>
    <col min="32" max="32" width="3.57421875" style="27" hidden="1" customWidth="1"/>
    <col min="33" max="33" width="7.28125" style="28" hidden="1" customWidth="1"/>
    <col min="34" max="34" width="7.28125" style="27" hidden="1" customWidth="1"/>
    <col min="35" max="35" width="3.57421875" style="27" hidden="1" customWidth="1"/>
    <col min="36" max="36" width="7.28125" style="28" hidden="1" customWidth="1"/>
    <col min="37" max="37" width="7.28125" style="27" hidden="1" customWidth="1"/>
    <col min="38" max="38" width="3.57421875" style="27" hidden="1" customWidth="1"/>
    <col min="39" max="39" width="7.28125" style="28" hidden="1" customWidth="1"/>
    <col min="40" max="40" width="8.28125" style="28" customWidth="1"/>
    <col min="41" max="41" width="9.140625" style="28" customWidth="1"/>
    <col min="42" max="42" width="9.8515625" style="28" hidden="1" customWidth="1"/>
    <col min="43" max="43" width="9.8515625" style="28" customWidth="1"/>
    <col min="44" max="44" width="2.00390625" style="28" customWidth="1"/>
    <col min="45" max="45" width="10.8515625" style="28" customWidth="1"/>
    <col min="46" max="16384" width="9.140625" style="21" customWidth="1"/>
  </cols>
  <sheetData>
    <row r="1" spans="1:45" ht="106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33" t="s">
        <v>21</v>
      </c>
      <c r="AQ1" s="31" t="s">
        <v>25</v>
      </c>
      <c r="AR1" s="23" t="s">
        <v>20</v>
      </c>
      <c r="AS1" s="23" t="s">
        <v>22</v>
      </c>
    </row>
    <row r="2" spans="1:45" ht="13.5" customHeight="1">
      <c r="A2" s="35" t="s">
        <v>29</v>
      </c>
      <c r="B2" s="12"/>
      <c r="C2" s="13"/>
      <c r="D2" s="25"/>
      <c r="E2" s="14"/>
      <c r="F2" s="12"/>
      <c r="G2" s="12"/>
      <c r="H2" s="15"/>
      <c r="I2" s="16"/>
      <c r="J2" s="17"/>
      <c r="K2" s="14"/>
      <c r="L2" s="18">
        <f>IF(K2&gt;0,0,J2)</f>
        <v>0</v>
      </c>
      <c r="M2" s="15"/>
      <c r="N2" s="14"/>
      <c r="O2" s="18">
        <f>IF(N2&gt;0,0,M2)</f>
        <v>0</v>
      </c>
      <c r="P2" s="15"/>
      <c r="Q2" s="14"/>
      <c r="R2" s="18">
        <f>IF(Q2&gt;0,0,P2)</f>
        <v>0</v>
      </c>
      <c r="S2" s="19"/>
      <c r="T2" s="17"/>
      <c r="U2" s="14"/>
      <c r="V2" s="18">
        <f>IF(U2&gt;0,0,T2)</f>
        <v>0</v>
      </c>
      <c r="W2" s="15"/>
      <c r="X2" s="14"/>
      <c r="Y2" s="18">
        <f>IF(X2&gt;0,0,W2)</f>
        <v>0</v>
      </c>
      <c r="Z2" s="15"/>
      <c r="AA2" s="14"/>
      <c r="AB2" s="18">
        <f>IF(AA2&gt;0,0,Z2)</f>
        <v>0</v>
      </c>
      <c r="AC2" s="19"/>
      <c r="AD2" s="17"/>
      <c r="AE2" s="15"/>
      <c r="AF2" s="14"/>
      <c r="AG2" s="18">
        <f>IF(AF2&gt;0,0,AE2)</f>
        <v>0</v>
      </c>
      <c r="AH2" s="15"/>
      <c r="AI2" s="14"/>
      <c r="AJ2" s="18">
        <f>IF(AI2&gt;0,0,AH2)</f>
        <v>0</v>
      </c>
      <c r="AK2" s="15"/>
      <c r="AL2" s="14"/>
      <c r="AM2" s="18">
        <f>IF(AL2&gt;0,0,AK2)</f>
        <v>0</v>
      </c>
      <c r="AN2" s="19"/>
      <c r="AO2" s="20"/>
      <c r="AP2" s="34">
        <f>(AO2*C2*D2)</f>
        <v>0</v>
      </c>
      <c r="AQ2" s="32"/>
      <c r="AR2" s="24"/>
      <c r="AS2" s="24"/>
    </row>
    <row r="3" spans="1:45" ht="13.5" customHeight="1">
      <c r="A3" s="12" t="s">
        <v>30</v>
      </c>
      <c r="B3" s="12"/>
      <c r="C3" s="13"/>
      <c r="D3" s="13"/>
      <c r="E3" s="14"/>
      <c r="F3" s="12"/>
      <c r="G3" s="12"/>
      <c r="H3" s="15">
        <v>66</v>
      </c>
      <c r="I3" s="16">
        <v>148</v>
      </c>
      <c r="J3" s="17"/>
      <c r="K3" s="14"/>
      <c r="L3" s="18">
        <f>IF(K3&gt;0,0,J3)</f>
        <v>0</v>
      </c>
      <c r="M3" s="15"/>
      <c r="N3" s="14"/>
      <c r="O3" s="18">
        <f aca="true" t="shared" si="0" ref="O3:O38">IF(N3&gt;0,0,M3)</f>
        <v>0</v>
      </c>
      <c r="P3" s="15"/>
      <c r="Q3" s="14"/>
      <c r="R3" s="18">
        <f aca="true" t="shared" si="1" ref="R3:R38">IF(Q3&gt;0,0,P3)</f>
        <v>0</v>
      </c>
      <c r="S3" s="19">
        <v>237.5</v>
      </c>
      <c r="T3" s="17"/>
      <c r="U3" s="14"/>
      <c r="V3" s="18">
        <f aca="true" t="shared" si="2" ref="V3:V38">IF(U3&gt;0,0,T3)</f>
        <v>0</v>
      </c>
      <c r="W3" s="15"/>
      <c r="X3" s="14"/>
      <c r="Y3" s="18">
        <f aca="true" t="shared" si="3" ref="Y3:Y38">IF(X3&gt;0,0,W3)</f>
        <v>0</v>
      </c>
      <c r="Z3" s="15"/>
      <c r="AA3" s="14"/>
      <c r="AB3" s="18">
        <f aca="true" t="shared" si="4" ref="AB3:AB38">IF(AA3&gt;0,0,Z3)</f>
        <v>0</v>
      </c>
      <c r="AC3" s="19">
        <v>125</v>
      </c>
      <c r="AD3" s="17">
        <v>362.5</v>
      </c>
      <c r="AE3" s="15"/>
      <c r="AF3" s="14"/>
      <c r="AG3" s="18">
        <f aca="true" t="shared" si="5" ref="AG3:AG38">IF(AF3&gt;0,0,AE3)</f>
        <v>0</v>
      </c>
      <c r="AH3" s="15"/>
      <c r="AI3" s="14"/>
      <c r="AJ3" s="18">
        <f aca="true" t="shared" si="6" ref="AJ3:AJ38">IF(AI3&gt;0,0,AH3)</f>
        <v>0</v>
      </c>
      <c r="AK3" s="15"/>
      <c r="AL3" s="14"/>
      <c r="AM3" s="18">
        <f aca="true" t="shared" si="7" ref="AM3:AM38">IF(AL3&gt;0,0,AK3)</f>
        <v>0</v>
      </c>
      <c r="AN3" s="19">
        <v>250.5</v>
      </c>
      <c r="AO3" s="20">
        <f aca="true" t="shared" si="8" ref="AO3:AO40">(AN3+AC3+S3)</f>
        <v>613</v>
      </c>
      <c r="AP3" s="34">
        <f aca="true" t="shared" si="9" ref="AP3:AP38">(AO3*C3*D3)</f>
        <v>0</v>
      </c>
      <c r="AQ3" s="32">
        <f aca="true" t="shared" si="10" ref="AQ3:AQ40">(AO3*2.2046)</f>
        <v>1351.4198000000001</v>
      </c>
      <c r="AR3" s="24">
        <v>1</v>
      </c>
      <c r="AS3" s="24"/>
    </row>
    <row r="4" spans="1:45" ht="13.5" customHeight="1">
      <c r="A4" s="12" t="s">
        <v>31</v>
      </c>
      <c r="B4" s="12"/>
      <c r="C4" s="13"/>
      <c r="D4" s="13"/>
      <c r="E4" s="14"/>
      <c r="F4" s="12"/>
      <c r="G4" s="12"/>
      <c r="H4" s="15">
        <v>59.4</v>
      </c>
      <c r="I4" s="16">
        <v>132</v>
      </c>
      <c r="J4" s="17"/>
      <c r="K4" s="14"/>
      <c r="L4" s="18">
        <f aca="true" t="shared" si="11" ref="L4:L38">IF(K4&gt;0,0,J4)</f>
        <v>0</v>
      </c>
      <c r="M4" s="15"/>
      <c r="N4" s="14"/>
      <c r="O4" s="18">
        <f t="shared" si="0"/>
        <v>0</v>
      </c>
      <c r="P4" s="15"/>
      <c r="Q4" s="14"/>
      <c r="R4" s="18">
        <f t="shared" si="1"/>
        <v>0</v>
      </c>
      <c r="S4" s="19">
        <v>240</v>
      </c>
      <c r="T4" s="17"/>
      <c r="U4" s="14"/>
      <c r="V4" s="18">
        <f t="shared" si="2"/>
        <v>0</v>
      </c>
      <c r="W4" s="15"/>
      <c r="X4" s="14"/>
      <c r="Y4" s="18">
        <f t="shared" si="3"/>
        <v>0</v>
      </c>
      <c r="Z4" s="15"/>
      <c r="AA4" s="14"/>
      <c r="AB4" s="18">
        <f t="shared" si="4"/>
        <v>0</v>
      </c>
      <c r="AC4" s="19">
        <v>152.5</v>
      </c>
      <c r="AD4" s="17">
        <f aca="true" t="shared" si="12" ref="AD4:AD40">S4+AC4</f>
        <v>392.5</v>
      </c>
      <c r="AE4" s="15"/>
      <c r="AF4" s="14"/>
      <c r="AG4" s="18">
        <f t="shared" si="5"/>
        <v>0</v>
      </c>
      <c r="AH4" s="15"/>
      <c r="AI4" s="14"/>
      <c r="AJ4" s="18">
        <f t="shared" si="6"/>
        <v>0</v>
      </c>
      <c r="AK4" s="15"/>
      <c r="AL4" s="14"/>
      <c r="AM4" s="18">
        <f t="shared" si="7"/>
        <v>0</v>
      </c>
      <c r="AN4" s="19">
        <v>212.5</v>
      </c>
      <c r="AO4" s="20">
        <f t="shared" si="8"/>
        <v>605</v>
      </c>
      <c r="AP4" s="34">
        <f t="shared" si="9"/>
        <v>0</v>
      </c>
      <c r="AQ4" s="32">
        <f t="shared" si="10"/>
        <v>1333.7830000000001</v>
      </c>
      <c r="AR4" s="24">
        <v>2</v>
      </c>
      <c r="AS4" s="24"/>
    </row>
    <row r="5" spans="1:45" ht="13.5" customHeight="1">
      <c r="A5" s="12" t="s">
        <v>32</v>
      </c>
      <c r="B5" s="12"/>
      <c r="C5" s="13"/>
      <c r="D5" s="25"/>
      <c r="E5" s="14"/>
      <c r="F5" s="12"/>
      <c r="G5" s="12"/>
      <c r="H5" s="15">
        <v>52</v>
      </c>
      <c r="I5" s="16">
        <v>132</v>
      </c>
      <c r="J5" s="17"/>
      <c r="K5" s="14"/>
      <c r="L5" s="18">
        <f t="shared" si="11"/>
        <v>0</v>
      </c>
      <c r="M5" s="15"/>
      <c r="N5" s="14"/>
      <c r="O5" s="18">
        <f t="shared" si="0"/>
        <v>0</v>
      </c>
      <c r="P5" s="15"/>
      <c r="Q5" s="14"/>
      <c r="R5" s="18">
        <f t="shared" si="1"/>
        <v>0</v>
      </c>
      <c r="S5" s="19">
        <v>192.5</v>
      </c>
      <c r="T5" s="17"/>
      <c r="U5" s="14"/>
      <c r="V5" s="18">
        <f t="shared" si="2"/>
        <v>0</v>
      </c>
      <c r="W5" s="15"/>
      <c r="X5" s="14"/>
      <c r="Y5" s="18">
        <f t="shared" si="3"/>
        <v>0</v>
      </c>
      <c r="Z5" s="15"/>
      <c r="AA5" s="14"/>
      <c r="AB5" s="18">
        <f t="shared" si="4"/>
        <v>0</v>
      </c>
      <c r="AC5" s="19">
        <v>95</v>
      </c>
      <c r="AD5" s="17">
        <f t="shared" si="12"/>
        <v>287.5</v>
      </c>
      <c r="AE5" s="15"/>
      <c r="AF5" s="14"/>
      <c r="AG5" s="18">
        <f t="shared" si="5"/>
        <v>0</v>
      </c>
      <c r="AH5" s="15"/>
      <c r="AI5" s="14"/>
      <c r="AJ5" s="18">
        <f t="shared" si="6"/>
        <v>0</v>
      </c>
      <c r="AK5" s="15"/>
      <c r="AL5" s="14"/>
      <c r="AM5" s="18">
        <f t="shared" si="7"/>
        <v>0</v>
      </c>
      <c r="AN5" s="19">
        <v>170</v>
      </c>
      <c r="AO5" s="20">
        <f t="shared" si="8"/>
        <v>457.5</v>
      </c>
      <c r="AP5" s="34">
        <f t="shared" si="9"/>
        <v>0</v>
      </c>
      <c r="AQ5" s="32">
        <f t="shared" si="10"/>
        <v>1008.6045</v>
      </c>
      <c r="AR5" s="24">
        <v>3</v>
      </c>
      <c r="AS5" s="24"/>
    </row>
    <row r="6" spans="1:45" ht="13.5" customHeight="1">
      <c r="A6" s="12" t="s">
        <v>33</v>
      </c>
      <c r="B6" s="12"/>
      <c r="C6" s="12"/>
      <c r="D6" s="25"/>
      <c r="E6" s="14"/>
      <c r="F6" s="12"/>
      <c r="G6" s="12"/>
      <c r="H6" s="26">
        <v>60</v>
      </c>
      <c r="I6" s="22">
        <v>132</v>
      </c>
      <c r="J6" s="15"/>
      <c r="K6" s="14"/>
      <c r="L6" s="18">
        <f t="shared" si="11"/>
        <v>0</v>
      </c>
      <c r="M6" s="15"/>
      <c r="N6" s="14"/>
      <c r="O6" s="18">
        <f t="shared" si="0"/>
        <v>0</v>
      </c>
      <c r="P6" s="15"/>
      <c r="Q6" s="14"/>
      <c r="R6" s="18">
        <f t="shared" si="1"/>
        <v>0</v>
      </c>
      <c r="S6" s="19">
        <v>175</v>
      </c>
      <c r="T6" s="17"/>
      <c r="U6" s="14"/>
      <c r="V6" s="18">
        <f t="shared" si="2"/>
        <v>0</v>
      </c>
      <c r="W6" s="15"/>
      <c r="X6" s="14"/>
      <c r="Y6" s="18">
        <f t="shared" si="3"/>
        <v>0</v>
      </c>
      <c r="Z6" s="15"/>
      <c r="AA6" s="14"/>
      <c r="AB6" s="18">
        <f t="shared" si="4"/>
        <v>0</v>
      </c>
      <c r="AC6" s="19">
        <v>110</v>
      </c>
      <c r="AD6" s="17">
        <f t="shared" si="12"/>
        <v>285</v>
      </c>
      <c r="AE6" s="15"/>
      <c r="AF6" s="14"/>
      <c r="AG6" s="18">
        <f t="shared" si="5"/>
        <v>0</v>
      </c>
      <c r="AH6" s="15"/>
      <c r="AI6" s="14"/>
      <c r="AJ6" s="18">
        <f t="shared" si="6"/>
        <v>0</v>
      </c>
      <c r="AK6" s="15"/>
      <c r="AL6" s="14"/>
      <c r="AM6" s="18">
        <f t="shared" si="7"/>
        <v>0</v>
      </c>
      <c r="AN6" s="19">
        <v>155</v>
      </c>
      <c r="AO6" s="20">
        <f t="shared" si="8"/>
        <v>440</v>
      </c>
      <c r="AP6" s="34">
        <f t="shared" si="9"/>
        <v>0</v>
      </c>
      <c r="AQ6" s="32">
        <f t="shared" si="10"/>
        <v>970.024</v>
      </c>
      <c r="AR6" s="24"/>
      <c r="AS6" s="24"/>
    </row>
    <row r="7" spans="1:45" ht="13.5" customHeight="1">
      <c r="A7" s="12" t="s">
        <v>34</v>
      </c>
      <c r="B7" s="12"/>
      <c r="C7" s="13"/>
      <c r="D7" s="25"/>
      <c r="E7" s="14"/>
      <c r="F7" s="12"/>
      <c r="G7" s="12"/>
      <c r="H7" s="15">
        <v>51.9</v>
      </c>
      <c r="I7" s="16">
        <v>132</v>
      </c>
      <c r="J7" s="17"/>
      <c r="K7" s="14"/>
      <c r="L7" s="18">
        <f t="shared" si="11"/>
        <v>0</v>
      </c>
      <c r="M7" s="15"/>
      <c r="N7" s="14"/>
      <c r="O7" s="18">
        <f t="shared" si="0"/>
        <v>0</v>
      </c>
      <c r="P7" s="15"/>
      <c r="Q7" s="14"/>
      <c r="R7" s="18">
        <f t="shared" si="1"/>
        <v>0</v>
      </c>
      <c r="S7" s="19">
        <v>157.5</v>
      </c>
      <c r="T7" s="17"/>
      <c r="U7" s="14"/>
      <c r="V7" s="18">
        <f t="shared" si="2"/>
        <v>0</v>
      </c>
      <c r="W7" s="15"/>
      <c r="X7" s="14"/>
      <c r="Y7" s="18">
        <f t="shared" si="3"/>
        <v>0</v>
      </c>
      <c r="Z7" s="15"/>
      <c r="AA7" s="14"/>
      <c r="AB7" s="18">
        <f t="shared" si="4"/>
        <v>0</v>
      </c>
      <c r="AC7" s="19">
        <v>80</v>
      </c>
      <c r="AD7" s="17">
        <f t="shared" si="12"/>
        <v>237.5</v>
      </c>
      <c r="AE7" s="15"/>
      <c r="AF7" s="14"/>
      <c r="AG7" s="18">
        <f t="shared" si="5"/>
        <v>0</v>
      </c>
      <c r="AH7" s="15"/>
      <c r="AI7" s="14"/>
      <c r="AJ7" s="18">
        <f t="shared" si="6"/>
        <v>0</v>
      </c>
      <c r="AK7" s="15"/>
      <c r="AL7" s="14"/>
      <c r="AM7" s="18">
        <f t="shared" si="7"/>
        <v>0</v>
      </c>
      <c r="AN7" s="19">
        <v>117.5</v>
      </c>
      <c r="AO7" s="20">
        <f t="shared" si="8"/>
        <v>355</v>
      </c>
      <c r="AP7" s="34">
        <f t="shared" si="9"/>
        <v>0</v>
      </c>
      <c r="AQ7" s="32">
        <f t="shared" si="10"/>
        <v>782.633</v>
      </c>
      <c r="AR7" s="24"/>
      <c r="AS7" s="24"/>
    </row>
    <row r="8" spans="1:45" ht="13.5" customHeight="1">
      <c r="A8" s="12" t="s">
        <v>35</v>
      </c>
      <c r="B8" s="12"/>
      <c r="C8" s="13"/>
      <c r="D8" s="25"/>
      <c r="E8" s="14"/>
      <c r="F8" s="12"/>
      <c r="G8" s="12"/>
      <c r="H8" s="15">
        <v>54.25</v>
      </c>
      <c r="I8" s="16">
        <v>132</v>
      </c>
      <c r="J8" s="17"/>
      <c r="K8" s="14"/>
      <c r="L8" s="18">
        <f t="shared" si="11"/>
        <v>0</v>
      </c>
      <c r="M8" s="15"/>
      <c r="N8" s="14"/>
      <c r="O8" s="18">
        <f t="shared" si="0"/>
        <v>0</v>
      </c>
      <c r="P8" s="15"/>
      <c r="Q8" s="14"/>
      <c r="R8" s="18">
        <f t="shared" si="1"/>
        <v>0</v>
      </c>
      <c r="S8" s="19">
        <v>125</v>
      </c>
      <c r="T8" s="17"/>
      <c r="U8" s="14"/>
      <c r="V8" s="18">
        <f t="shared" si="2"/>
        <v>0</v>
      </c>
      <c r="W8" s="15"/>
      <c r="X8" s="14"/>
      <c r="Y8" s="18">
        <f t="shared" si="3"/>
        <v>0</v>
      </c>
      <c r="Z8" s="15"/>
      <c r="AA8" s="14"/>
      <c r="AB8" s="18">
        <f t="shared" si="4"/>
        <v>0</v>
      </c>
      <c r="AC8" s="19">
        <v>80</v>
      </c>
      <c r="AD8" s="17">
        <f t="shared" si="12"/>
        <v>205</v>
      </c>
      <c r="AE8" s="15"/>
      <c r="AF8" s="14"/>
      <c r="AG8" s="18">
        <f t="shared" si="5"/>
        <v>0</v>
      </c>
      <c r="AH8" s="15"/>
      <c r="AI8" s="14"/>
      <c r="AJ8" s="18">
        <f t="shared" si="6"/>
        <v>0</v>
      </c>
      <c r="AK8" s="15"/>
      <c r="AL8" s="14"/>
      <c r="AM8" s="18">
        <f t="shared" si="7"/>
        <v>0</v>
      </c>
      <c r="AN8" s="19">
        <v>117.5</v>
      </c>
      <c r="AO8" s="20">
        <f t="shared" si="8"/>
        <v>322.5</v>
      </c>
      <c r="AP8" s="34">
        <f t="shared" si="9"/>
        <v>0</v>
      </c>
      <c r="AQ8" s="32">
        <f t="shared" si="10"/>
        <v>710.9835</v>
      </c>
      <c r="AR8" s="24"/>
      <c r="AS8" s="24"/>
    </row>
    <row r="9" spans="1:45" ht="13.5" customHeight="1">
      <c r="A9" s="12" t="s">
        <v>36</v>
      </c>
      <c r="B9" s="12"/>
      <c r="C9" s="13"/>
      <c r="D9" s="13"/>
      <c r="E9" s="14"/>
      <c r="F9" s="12"/>
      <c r="G9" s="12"/>
      <c r="H9" s="15">
        <v>48</v>
      </c>
      <c r="I9" s="16">
        <v>132</v>
      </c>
      <c r="J9" s="17"/>
      <c r="K9" s="14"/>
      <c r="L9" s="18">
        <f t="shared" si="11"/>
        <v>0</v>
      </c>
      <c r="M9" s="15"/>
      <c r="N9" s="14"/>
      <c r="O9" s="18">
        <f t="shared" si="0"/>
        <v>0</v>
      </c>
      <c r="P9" s="15"/>
      <c r="Q9" s="14"/>
      <c r="R9" s="18">
        <f t="shared" si="1"/>
        <v>0</v>
      </c>
      <c r="S9" s="19"/>
      <c r="T9" s="17"/>
      <c r="U9" s="14"/>
      <c r="V9" s="18">
        <f t="shared" si="2"/>
        <v>0</v>
      </c>
      <c r="W9" s="15"/>
      <c r="X9" s="14"/>
      <c r="Y9" s="18">
        <f t="shared" si="3"/>
        <v>0</v>
      </c>
      <c r="Z9" s="15"/>
      <c r="AA9" s="14"/>
      <c r="AB9" s="18">
        <f t="shared" si="4"/>
        <v>0</v>
      </c>
      <c r="AC9" s="19"/>
      <c r="AD9" s="17"/>
      <c r="AE9" s="15"/>
      <c r="AF9" s="14"/>
      <c r="AG9" s="18">
        <f t="shared" si="5"/>
        <v>0</v>
      </c>
      <c r="AH9" s="15"/>
      <c r="AI9" s="14"/>
      <c r="AJ9" s="18">
        <f t="shared" si="6"/>
        <v>0</v>
      </c>
      <c r="AK9" s="15"/>
      <c r="AL9" s="14"/>
      <c r="AM9" s="18">
        <f t="shared" si="7"/>
        <v>0</v>
      </c>
      <c r="AN9" s="19"/>
      <c r="AO9" s="20"/>
      <c r="AP9" s="34">
        <f t="shared" si="9"/>
        <v>0</v>
      </c>
      <c r="AQ9" s="32"/>
      <c r="AR9" s="24"/>
      <c r="AS9" s="24" t="s">
        <v>112</v>
      </c>
    </row>
    <row r="10" spans="1:45" ht="13.5" customHeight="1">
      <c r="A10" s="12" t="s">
        <v>37</v>
      </c>
      <c r="B10" s="12"/>
      <c r="C10" s="13"/>
      <c r="D10" s="25"/>
      <c r="E10" s="14"/>
      <c r="F10" s="12"/>
      <c r="G10" s="12"/>
      <c r="H10" s="15">
        <v>46.9</v>
      </c>
      <c r="I10" s="16">
        <v>132</v>
      </c>
      <c r="J10" s="17"/>
      <c r="K10" s="14"/>
      <c r="L10" s="18">
        <f t="shared" si="11"/>
        <v>0</v>
      </c>
      <c r="M10" s="15"/>
      <c r="N10" s="14"/>
      <c r="O10" s="18">
        <f t="shared" si="0"/>
        <v>0</v>
      </c>
      <c r="P10" s="15"/>
      <c r="Q10" s="14"/>
      <c r="R10" s="18">
        <f t="shared" si="1"/>
        <v>0</v>
      </c>
      <c r="S10" s="19">
        <v>102.5</v>
      </c>
      <c r="T10" s="17"/>
      <c r="U10" s="14"/>
      <c r="V10" s="18">
        <f t="shared" si="2"/>
        <v>0</v>
      </c>
      <c r="W10" s="15"/>
      <c r="X10" s="14"/>
      <c r="Y10" s="18">
        <f t="shared" si="3"/>
        <v>0</v>
      </c>
      <c r="Z10" s="15"/>
      <c r="AA10" s="14"/>
      <c r="AB10" s="18">
        <f t="shared" si="4"/>
        <v>0</v>
      </c>
      <c r="AC10" s="19">
        <v>65</v>
      </c>
      <c r="AD10" s="17">
        <f t="shared" si="12"/>
        <v>167.5</v>
      </c>
      <c r="AE10" s="15"/>
      <c r="AF10" s="14"/>
      <c r="AG10" s="18">
        <f t="shared" si="5"/>
        <v>0</v>
      </c>
      <c r="AH10" s="15"/>
      <c r="AI10" s="14"/>
      <c r="AJ10" s="18">
        <f t="shared" si="6"/>
        <v>0</v>
      </c>
      <c r="AK10" s="15"/>
      <c r="AL10" s="14"/>
      <c r="AM10" s="18">
        <f t="shared" si="7"/>
        <v>0</v>
      </c>
      <c r="AN10" s="19">
        <v>87.5</v>
      </c>
      <c r="AO10" s="20">
        <f t="shared" si="8"/>
        <v>255</v>
      </c>
      <c r="AP10" s="34">
        <f t="shared" si="9"/>
        <v>0</v>
      </c>
      <c r="AQ10" s="32">
        <f t="shared" si="10"/>
        <v>562.173</v>
      </c>
      <c r="AR10" s="24"/>
      <c r="AS10" s="24"/>
    </row>
    <row r="11" spans="1:45" ht="13.5" customHeight="1">
      <c r="A11" s="12" t="s">
        <v>38</v>
      </c>
      <c r="B11" s="12"/>
      <c r="C11" s="13"/>
      <c r="D11" s="13"/>
      <c r="E11" s="14"/>
      <c r="F11" s="12"/>
      <c r="G11" s="12"/>
      <c r="H11" s="15">
        <v>34.05</v>
      </c>
      <c r="I11" s="16">
        <v>132</v>
      </c>
      <c r="J11" s="17"/>
      <c r="K11" s="14"/>
      <c r="L11" s="18">
        <f t="shared" si="11"/>
        <v>0</v>
      </c>
      <c r="M11" s="15"/>
      <c r="N11" s="14"/>
      <c r="O11" s="18">
        <f t="shared" si="0"/>
        <v>0</v>
      </c>
      <c r="P11" s="15"/>
      <c r="Q11" s="14"/>
      <c r="R11" s="18">
        <f t="shared" si="1"/>
        <v>0</v>
      </c>
      <c r="S11" s="19">
        <v>75</v>
      </c>
      <c r="T11" s="17"/>
      <c r="U11" s="14"/>
      <c r="V11" s="18">
        <f t="shared" si="2"/>
        <v>0</v>
      </c>
      <c r="W11" s="15"/>
      <c r="X11" s="14"/>
      <c r="Y11" s="18">
        <f t="shared" si="3"/>
        <v>0</v>
      </c>
      <c r="Z11" s="15"/>
      <c r="AA11" s="14"/>
      <c r="AB11" s="18">
        <f t="shared" si="4"/>
        <v>0</v>
      </c>
      <c r="AC11" s="19">
        <v>50</v>
      </c>
      <c r="AD11" s="17">
        <f t="shared" si="12"/>
        <v>125</v>
      </c>
      <c r="AE11" s="15"/>
      <c r="AF11" s="14"/>
      <c r="AG11" s="18">
        <f t="shared" si="5"/>
        <v>0</v>
      </c>
      <c r="AH11" s="15"/>
      <c r="AI11" s="14"/>
      <c r="AJ11" s="18">
        <f t="shared" si="6"/>
        <v>0</v>
      </c>
      <c r="AK11" s="15"/>
      <c r="AL11" s="14"/>
      <c r="AM11" s="18">
        <f t="shared" si="7"/>
        <v>0</v>
      </c>
      <c r="AN11" s="19">
        <v>65</v>
      </c>
      <c r="AO11" s="20">
        <f t="shared" si="8"/>
        <v>190</v>
      </c>
      <c r="AP11" s="34">
        <f t="shared" si="9"/>
        <v>0</v>
      </c>
      <c r="AQ11" s="32">
        <f t="shared" si="10"/>
        <v>418.874</v>
      </c>
      <c r="AR11" s="24"/>
      <c r="AS11" s="24"/>
    </row>
    <row r="12" spans="1:45" ht="13.5" customHeight="1">
      <c r="A12" s="12"/>
      <c r="B12" s="12"/>
      <c r="C12" s="13"/>
      <c r="D12" s="25"/>
      <c r="E12" s="14"/>
      <c r="F12" s="12"/>
      <c r="G12" s="12"/>
      <c r="H12" s="15"/>
      <c r="I12" s="16"/>
      <c r="J12" s="17"/>
      <c r="K12" s="14"/>
      <c r="L12" s="18">
        <f t="shared" si="11"/>
        <v>0</v>
      </c>
      <c r="M12" s="15"/>
      <c r="N12" s="14"/>
      <c r="O12" s="18">
        <f t="shared" si="0"/>
        <v>0</v>
      </c>
      <c r="P12" s="15"/>
      <c r="Q12" s="14"/>
      <c r="R12" s="18">
        <f t="shared" si="1"/>
        <v>0</v>
      </c>
      <c r="S12" s="19">
        <f>IF(COUNT(K12,N12)&gt;2,"out",MAX(L12,O12,R12))</f>
        <v>0</v>
      </c>
      <c r="T12" s="17"/>
      <c r="U12" s="14"/>
      <c r="V12" s="18">
        <f t="shared" si="2"/>
        <v>0</v>
      </c>
      <c r="W12" s="15"/>
      <c r="X12" s="14"/>
      <c r="Y12" s="18">
        <f t="shared" si="3"/>
        <v>0</v>
      </c>
      <c r="Z12" s="15"/>
      <c r="AA12" s="14"/>
      <c r="AB12" s="18">
        <f t="shared" si="4"/>
        <v>0</v>
      </c>
      <c r="AC12" s="19">
        <f>MAX(V12,Y12,AB12)</f>
        <v>0</v>
      </c>
      <c r="AD12" s="17">
        <f t="shared" si="12"/>
        <v>0</v>
      </c>
      <c r="AE12" s="15"/>
      <c r="AF12" s="14"/>
      <c r="AG12" s="18">
        <f t="shared" si="5"/>
        <v>0</v>
      </c>
      <c r="AH12" s="15"/>
      <c r="AI12" s="14"/>
      <c r="AJ12" s="18">
        <f t="shared" si="6"/>
        <v>0</v>
      </c>
      <c r="AK12" s="15"/>
      <c r="AL12" s="14"/>
      <c r="AM12" s="18">
        <f t="shared" si="7"/>
        <v>0</v>
      </c>
      <c r="AN12" s="19">
        <f>MAX(AG12,AJ12,AM12)</f>
        <v>0</v>
      </c>
      <c r="AO12" s="20">
        <f t="shared" si="8"/>
        <v>0</v>
      </c>
      <c r="AP12" s="34">
        <f t="shared" si="9"/>
        <v>0</v>
      </c>
      <c r="AQ12" s="32">
        <f t="shared" si="10"/>
        <v>0</v>
      </c>
      <c r="AR12" s="24"/>
      <c r="AS12" s="24"/>
    </row>
    <row r="13" spans="1:45" ht="13.5" customHeight="1">
      <c r="A13" s="35" t="s">
        <v>39</v>
      </c>
      <c r="B13" s="12"/>
      <c r="C13" s="13"/>
      <c r="D13" s="25"/>
      <c r="E13" s="14"/>
      <c r="F13" s="12"/>
      <c r="G13" s="12"/>
      <c r="H13" s="15"/>
      <c r="I13" s="16"/>
      <c r="J13" s="17"/>
      <c r="K13" s="14"/>
      <c r="L13" s="18">
        <f t="shared" si="11"/>
        <v>0</v>
      </c>
      <c r="M13" s="15"/>
      <c r="N13" s="14"/>
      <c r="O13" s="18">
        <f t="shared" si="0"/>
        <v>0</v>
      </c>
      <c r="P13" s="15"/>
      <c r="Q13" s="14"/>
      <c r="R13" s="18">
        <f t="shared" si="1"/>
        <v>0</v>
      </c>
      <c r="S13" s="19"/>
      <c r="T13" s="17"/>
      <c r="U13" s="14"/>
      <c r="V13" s="18">
        <f t="shared" si="2"/>
        <v>0</v>
      </c>
      <c r="W13" s="15"/>
      <c r="X13" s="14"/>
      <c r="Y13" s="18">
        <f t="shared" si="3"/>
        <v>0</v>
      </c>
      <c r="Z13" s="15"/>
      <c r="AA13" s="14"/>
      <c r="AB13" s="18">
        <f t="shared" si="4"/>
        <v>0</v>
      </c>
      <c r="AC13" s="19"/>
      <c r="AD13" s="17"/>
      <c r="AE13" s="15"/>
      <c r="AF13" s="14"/>
      <c r="AG13" s="18">
        <f t="shared" si="5"/>
        <v>0</v>
      </c>
      <c r="AH13" s="15"/>
      <c r="AI13" s="14"/>
      <c r="AJ13" s="18">
        <f t="shared" si="6"/>
        <v>0</v>
      </c>
      <c r="AK13" s="15"/>
      <c r="AL13" s="14"/>
      <c r="AM13" s="18">
        <f t="shared" si="7"/>
        <v>0</v>
      </c>
      <c r="AN13" s="19"/>
      <c r="AO13" s="20"/>
      <c r="AP13" s="34">
        <f t="shared" si="9"/>
        <v>0</v>
      </c>
      <c r="AQ13" s="32"/>
      <c r="AR13" s="24"/>
      <c r="AS13" s="24"/>
    </row>
    <row r="14" spans="1:45" ht="13.5" customHeight="1">
      <c r="A14" s="12" t="s">
        <v>40</v>
      </c>
      <c r="B14" s="12"/>
      <c r="C14" s="13"/>
      <c r="D14" s="25"/>
      <c r="E14" s="14"/>
      <c r="F14" s="12"/>
      <c r="G14" s="12"/>
      <c r="H14" s="15">
        <v>74.8</v>
      </c>
      <c r="I14" s="16">
        <v>165</v>
      </c>
      <c r="J14" s="17"/>
      <c r="K14" s="14"/>
      <c r="L14" s="18">
        <f t="shared" si="11"/>
        <v>0</v>
      </c>
      <c r="M14" s="15"/>
      <c r="N14" s="14"/>
      <c r="O14" s="18">
        <f t="shared" si="0"/>
        <v>0</v>
      </c>
      <c r="P14" s="15"/>
      <c r="Q14" s="14"/>
      <c r="R14" s="18">
        <f t="shared" si="1"/>
        <v>0</v>
      </c>
      <c r="S14" s="19">
        <v>375</v>
      </c>
      <c r="T14" s="17"/>
      <c r="U14" s="14"/>
      <c r="V14" s="18">
        <f t="shared" si="2"/>
        <v>0</v>
      </c>
      <c r="W14" s="15"/>
      <c r="X14" s="14"/>
      <c r="Y14" s="18">
        <f t="shared" si="3"/>
        <v>0</v>
      </c>
      <c r="Z14" s="15"/>
      <c r="AA14" s="14"/>
      <c r="AB14" s="18">
        <f t="shared" si="4"/>
        <v>0</v>
      </c>
      <c r="AC14" s="19">
        <v>235</v>
      </c>
      <c r="AD14" s="17">
        <f t="shared" si="12"/>
        <v>610</v>
      </c>
      <c r="AE14" s="15"/>
      <c r="AF14" s="14"/>
      <c r="AG14" s="18">
        <f t="shared" si="5"/>
        <v>0</v>
      </c>
      <c r="AH14" s="15"/>
      <c r="AI14" s="14"/>
      <c r="AJ14" s="18">
        <f t="shared" si="6"/>
        <v>0</v>
      </c>
      <c r="AK14" s="15"/>
      <c r="AL14" s="14"/>
      <c r="AM14" s="18">
        <f t="shared" si="7"/>
        <v>0</v>
      </c>
      <c r="AN14" s="19">
        <v>315</v>
      </c>
      <c r="AO14" s="20">
        <f t="shared" si="8"/>
        <v>925</v>
      </c>
      <c r="AP14" s="34">
        <f t="shared" si="9"/>
        <v>0</v>
      </c>
      <c r="AQ14" s="32">
        <f t="shared" si="10"/>
        <v>2039.255</v>
      </c>
      <c r="AR14" s="24">
        <v>1</v>
      </c>
      <c r="AS14" s="24"/>
    </row>
    <row r="15" spans="1:45" ht="13.5" customHeight="1">
      <c r="A15" s="12" t="s">
        <v>41</v>
      </c>
      <c r="B15" s="12"/>
      <c r="C15" s="13"/>
      <c r="D15" s="13"/>
      <c r="E15" s="14"/>
      <c r="F15" s="12"/>
      <c r="G15" s="12"/>
      <c r="H15" s="15">
        <v>75</v>
      </c>
      <c r="I15" s="16">
        <v>165</v>
      </c>
      <c r="J15" s="17"/>
      <c r="K15" s="14"/>
      <c r="L15" s="18">
        <f t="shared" si="11"/>
        <v>0</v>
      </c>
      <c r="M15" s="15"/>
      <c r="N15" s="14"/>
      <c r="O15" s="18">
        <f t="shared" si="0"/>
        <v>0</v>
      </c>
      <c r="P15" s="15"/>
      <c r="Q15" s="14"/>
      <c r="R15" s="18">
        <f t="shared" si="1"/>
        <v>0</v>
      </c>
      <c r="S15" s="19">
        <v>355</v>
      </c>
      <c r="T15" s="17"/>
      <c r="U15" s="14"/>
      <c r="V15" s="18">
        <f t="shared" si="2"/>
        <v>0</v>
      </c>
      <c r="W15" s="15"/>
      <c r="X15" s="14"/>
      <c r="Y15" s="18">
        <f t="shared" si="3"/>
        <v>0</v>
      </c>
      <c r="Z15" s="15"/>
      <c r="AA15" s="14"/>
      <c r="AB15" s="18">
        <f t="shared" si="4"/>
        <v>0</v>
      </c>
      <c r="AC15" s="19">
        <v>252.5</v>
      </c>
      <c r="AD15" s="17">
        <f t="shared" si="12"/>
        <v>607.5</v>
      </c>
      <c r="AE15" s="15"/>
      <c r="AF15" s="14"/>
      <c r="AG15" s="18">
        <f t="shared" si="5"/>
        <v>0</v>
      </c>
      <c r="AH15" s="15"/>
      <c r="AI15" s="14"/>
      <c r="AJ15" s="18">
        <f t="shared" si="6"/>
        <v>0</v>
      </c>
      <c r="AK15" s="15"/>
      <c r="AL15" s="14"/>
      <c r="AM15" s="18">
        <f t="shared" si="7"/>
        <v>0</v>
      </c>
      <c r="AN15" s="19">
        <v>287.5</v>
      </c>
      <c r="AO15" s="20">
        <f t="shared" si="8"/>
        <v>895</v>
      </c>
      <c r="AP15" s="34">
        <f t="shared" si="9"/>
        <v>0</v>
      </c>
      <c r="AQ15" s="32">
        <f t="shared" si="10"/>
        <v>1973.1170000000002</v>
      </c>
      <c r="AR15" s="24">
        <v>2</v>
      </c>
      <c r="AS15" s="24"/>
    </row>
    <row r="16" spans="1:45" ht="13.5" customHeight="1">
      <c r="A16" s="12" t="s">
        <v>42</v>
      </c>
      <c r="B16" s="12"/>
      <c r="C16" s="12"/>
      <c r="D16" s="25"/>
      <c r="E16" s="14"/>
      <c r="F16" s="12"/>
      <c r="G16" s="12"/>
      <c r="H16" s="26">
        <v>74.8</v>
      </c>
      <c r="I16" s="22">
        <v>165</v>
      </c>
      <c r="J16" s="17"/>
      <c r="K16" s="14"/>
      <c r="L16" s="18">
        <f t="shared" si="11"/>
        <v>0</v>
      </c>
      <c r="M16" s="15"/>
      <c r="N16" s="14"/>
      <c r="O16" s="18">
        <f t="shared" si="0"/>
        <v>0</v>
      </c>
      <c r="P16" s="15"/>
      <c r="Q16" s="14"/>
      <c r="R16" s="18">
        <f t="shared" si="1"/>
        <v>0</v>
      </c>
      <c r="S16" s="19">
        <v>350</v>
      </c>
      <c r="T16" s="17"/>
      <c r="U16" s="14"/>
      <c r="V16" s="18">
        <f t="shared" si="2"/>
        <v>0</v>
      </c>
      <c r="W16" s="15"/>
      <c r="X16" s="14"/>
      <c r="Y16" s="18">
        <f t="shared" si="3"/>
        <v>0</v>
      </c>
      <c r="Z16" s="15"/>
      <c r="AA16" s="14"/>
      <c r="AB16" s="18">
        <f t="shared" si="4"/>
        <v>0</v>
      </c>
      <c r="AC16" s="19">
        <v>235</v>
      </c>
      <c r="AD16" s="17">
        <f t="shared" si="12"/>
        <v>585</v>
      </c>
      <c r="AE16" s="15"/>
      <c r="AF16" s="14"/>
      <c r="AG16" s="18">
        <f t="shared" si="5"/>
        <v>0</v>
      </c>
      <c r="AH16" s="15"/>
      <c r="AI16" s="14"/>
      <c r="AJ16" s="18">
        <f t="shared" si="6"/>
        <v>0</v>
      </c>
      <c r="AK16" s="15"/>
      <c r="AL16" s="14"/>
      <c r="AM16" s="18">
        <f t="shared" si="7"/>
        <v>0</v>
      </c>
      <c r="AN16" s="19">
        <v>282.5</v>
      </c>
      <c r="AO16" s="20">
        <f t="shared" si="8"/>
        <v>867.5</v>
      </c>
      <c r="AP16" s="34">
        <f t="shared" si="9"/>
        <v>0</v>
      </c>
      <c r="AQ16" s="32">
        <f t="shared" si="10"/>
        <v>1912.4905</v>
      </c>
      <c r="AR16" s="24">
        <v>3</v>
      </c>
      <c r="AS16" s="24"/>
    </row>
    <row r="17" spans="1:45" ht="13.5" customHeight="1">
      <c r="A17" s="30" t="s">
        <v>43</v>
      </c>
      <c r="B17" s="12"/>
      <c r="C17" s="13"/>
      <c r="D17" s="25"/>
      <c r="E17" s="14"/>
      <c r="F17" s="12"/>
      <c r="G17" s="12"/>
      <c r="H17" s="15">
        <v>73.2</v>
      </c>
      <c r="I17" s="16">
        <v>165</v>
      </c>
      <c r="J17" s="17"/>
      <c r="K17" s="14"/>
      <c r="L17" s="18">
        <f t="shared" si="11"/>
        <v>0</v>
      </c>
      <c r="M17" s="15"/>
      <c r="N17" s="14"/>
      <c r="O17" s="18">
        <f t="shared" si="0"/>
        <v>0</v>
      </c>
      <c r="P17" s="15"/>
      <c r="Q17" s="14"/>
      <c r="R17" s="18">
        <f t="shared" si="1"/>
        <v>0</v>
      </c>
      <c r="S17" s="19">
        <v>340</v>
      </c>
      <c r="T17" s="17"/>
      <c r="U17" s="14"/>
      <c r="V17" s="18">
        <f t="shared" si="2"/>
        <v>0</v>
      </c>
      <c r="W17" s="15"/>
      <c r="X17" s="14"/>
      <c r="Y17" s="18">
        <f t="shared" si="3"/>
        <v>0</v>
      </c>
      <c r="Z17" s="15"/>
      <c r="AA17" s="14"/>
      <c r="AB17" s="18">
        <f t="shared" si="4"/>
        <v>0</v>
      </c>
      <c r="AC17" s="19">
        <v>260</v>
      </c>
      <c r="AD17" s="17">
        <f t="shared" si="12"/>
        <v>600</v>
      </c>
      <c r="AE17" s="15"/>
      <c r="AF17" s="14"/>
      <c r="AG17" s="18">
        <f t="shared" si="5"/>
        <v>0</v>
      </c>
      <c r="AH17" s="15"/>
      <c r="AI17" s="14"/>
      <c r="AJ17" s="18">
        <f t="shared" si="6"/>
        <v>0</v>
      </c>
      <c r="AK17" s="15"/>
      <c r="AL17" s="14"/>
      <c r="AM17" s="18">
        <f t="shared" si="7"/>
        <v>0</v>
      </c>
      <c r="AN17" s="19">
        <v>265</v>
      </c>
      <c r="AO17" s="20">
        <f t="shared" si="8"/>
        <v>865</v>
      </c>
      <c r="AP17" s="34">
        <f t="shared" si="9"/>
        <v>0</v>
      </c>
      <c r="AQ17" s="32">
        <f t="shared" si="10"/>
        <v>1906.979</v>
      </c>
      <c r="AR17" s="24"/>
      <c r="AS17" s="24"/>
    </row>
    <row r="18" spans="1:45" ht="13.5" customHeight="1">
      <c r="A18" s="30" t="s">
        <v>44</v>
      </c>
      <c r="B18" s="12"/>
      <c r="C18" s="13"/>
      <c r="D18" s="13"/>
      <c r="E18" s="14"/>
      <c r="F18" s="12"/>
      <c r="G18" s="12"/>
      <c r="H18" s="15">
        <v>74.6</v>
      </c>
      <c r="I18" s="16">
        <v>165</v>
      </c>
      <c r="J18" s="17"/>
      <c r="K18" s="14"/>
      <c r="L18" s="18">
        <f t="shared" si="11"/>
        <v>0</v>
      </c>
      <c r="M18" s="15"/>
      <c r="N18" s="14"/>
      <c r="O18" s="18">
        <f t="shared" si="0"/>
        <v>0</v>
      </c>
      <c r="P18" s="15"/>
      <c r="Q18" s="14"/>
      <c r="R18" s="18">
        <f t="shared" si="1"/>
        <v>0</v>
      </c>
      <c r="S18" s="19">
        <v>332.5</v>
      </c>
      <c r="T18" s="17"/>
      <c r="U18" s="14"/>
      <c r="V18" s="18">
        <f t="shared" si="2"/>
        <v>0</v>
      </c>
      <c r="W18" s="15"/>
      <c r="X18" s="14"/>
      <c r="Y18" s="18">
        <f t="shared" si="3"/>
        <v>0</v>
      </c>
      <c r="Z18" s="15"/>
      <c r="AA18" s="14"/>
      <c r="AB18" s="18">
        <f t="shared" si="4"/>
        <v>0</v>
      </c>
      <c r="AC18" s="19">
        <v>220</v>
      </c>
      <c r="AD18" s="17">
        <f t="shared" si="12"/>
        <v>552.5</v>
      </c>
      <c r="AE18" s="15"/>
      <c r="AF18" s="14"/>
      <c r="AG18" s="18">
        <f t="shared" si="5"/>
        <v>0</v>
      </c>
      <c r="AH18" s="15"/>
      <c r="AI18" s="14"/>
      <c r="AJ18" s="18">
        <f t="shared" si="6"/>
        <v>0</v>
      </c>
      <c r="AK18" s="15"/>
      <c r="AL18" s="14"/>
      <c r="AM18" s="18">
        <f t="shared" si="7"/>
        <v>0</v>
      </c>
      <c r="AN18" s="19">
        <v>280</v>
      </c>
      <c r="AO18" s="20">
        <f t="shared" si="8"/>
        <v>832.5</v>
      </c>
      <c r="AP18" s="34">
        <f t="shared" si="9"/>
        <v>0</v>
      </c>
      <c r="AQ18" s="32">
        <f t="shared" si="10"/>
        <v>1835.3295</v>
      </c>
      <c r="AR18" s="24"/>
      <c r="AS18" s="24"/>
    </row>
    <row r="19" spans="1:45" ht="13.5" customHeight="1">
      <c r="A19" s="30" t="s">
        <v>45</v>
      </c>
      <c r="B19" s="12"/>
      <c r="C19" s="13"/>
      <c r="D19" s="25"/>
      <c r="E19" s="14"/>
      <c r="F19" s="12"/>
      <c r="G19" s="12"/>
      <c r="H19" s="15">
        <v>75</v>
      </c>
      <c r="I19" s="16">
        <v>165</v>
      </c>
      <c r="J19" s="17"/>
      <c r="K19" s="14"/>
      <c r="L19" s="18">
        <f t="shared" si="11"/>
        <v>0</v>
      </c>
      <c r="M19" s="15"/>
      <c r="N19" s="14"/>
      <c r="O19" s="18">
        <f t="shared" si="0"/>
        <v>0</v>
      </c>
      <c r="P19" s="15"/>
      <c r="Q19" s="14"/>
      <c r="R19" s="18">
        <f t="shared" si="1"/>
        <v>0</v>
      </c>
      <c r="S19" s="19">
        <v>342.5</v>
      </c>
      <c r="T19" s="17"/>
      <c r="U19" s="14"/>
      <c r="V19" s="18">
        <f t="shared" si="2"/>
        <v>0</v>
      </c>
      <c r="W19" s="15"/>
      <c r="X19" s="14"/>
      <c r="Y19" s="18">
        <f t="shared" si="3"/>
        <v>0</v>
      </c>
      <c r="Z19" s="15"/>
      <c r="AA19" s="14"/>
      <c r="AB19" s="18">
        <f t="shared" si="4"/>
        <v>0</v>
      </c>
      <c r="AC19" s="19">
        <v>237.5</v>
      </c>
      <c r="AD19" s="17">
        <f t="shared" si="12"/>
        <v>580</v>
      </c>
      <c r="AE19" s="15"/>
      <c r="AF19" s="14"/>
      <c r="AG19" s="18">
        <f t="shared" si="5"/>
        <v>0</v>
      </c>
      <c r="AH19" s="15"/>
      <c r="AI19" s="14"/>
      <c r="AJ19" s="18">
        <f t="shared" si="6"/>
        <v>0</v>
      </c>
      <c r="AK19" s="15"/>
      <c r="AL19" s="14"/>
      <c r="AM19" s="18">
        <f t="shared" si="7"/>
        <v>0</v>
      </c>
      <c r="AN19" s="19">
        <v>250</v>
      </c>
      <c r="AO19" s="20">
        <f t="shared" si="8"/>
        <v>830</v>
      </c>
      <c r="AP19" s="34">
        <f t="shared" si="9"/>
        <v>0</v>
      </c>
      <c r="AQ19" s="32">
        <f t="shared" si="10"/>
        <v>1829.818</v>
      </c>
      <c r="AR19" s="24"/>
      <c r="AS19" s="24"/>
    </row>
    <row r="20" spans="1:45" ht="13.5" customHeight="1">
      <c r="A20" s="30" t="s">
        <v>46</v>
      </c>
      <c r="B20" s="12"/>
      <c r="C20" s="13"/>
      <c r="D20" s="25"/>
      <c r="E20" s="14"/>
      <c r="F20" s="12"/>
      <c r="G20" s="12"/>
      <c r="H20" s="15">
        <v>74.8</v>
      </c>
      <c r="I20" s="16">
        <v>165</v>
      </c>
      <c r="J20" s="17"/>
      <c r="K20" s="14"/>
      <c r="L20" s="18">
        <f t="shared" si="11"/>
        <v>0</v>
      </c>
      <c r="M20" s="15"/>
      <c r="N20" s="14"/>
      <c r="O20" s="18">
        <f t="shared" si="0"/>
        <v>0</v>
      </c>
      <c r="P20" s="15"/>
      <c r="Q20" s="14"/>
      <c r="R20" s="18">
        <f t="shared" si="1"/>
        <v>0</v>
      </c>
      <c r="S20" s="19">
        <v>340</v>
      </c>
      <c r="T20" s="17"/>
      <c r="U20" s="14"/>
      <c r="V20" s="18">
        <f t="shared" si="2"/>
        <v>0</v>
      </c>
      <c r="W20" s="15"/>
      <c r="X20" s="14"/>
      <c r="Y20" s="18">
        <f t="shared" si="3"/>
        <v>0</v>
      </c>
      <c r="Z20" s="15"/>
      <c r="AA20" s="14"/>
      <c r="AB20" s="18">
        <f t="shared" si="4"/>
        <v>0</v>
      </c>
      <c r="AC20" s="19">
        <v>165</v>
      </c>
      <c r="AD20" s="17">
        <f t="shared" si="12"/>
        <v>505</v>
      </c>
      <c r="AE20" s="15"/>
      <c r="AF20" s="14"/>
      <c r="AG20" s="18">
        <f t="shared" si="5"/>
        <v>0</v>
      </c>
      <c r="AH20" s="15"/>
      <c r="AI20" s="14"/>
      <c r="AJ20" s="18">
        <f t="shared" si="6"/>
        <v>0</v>
      </c>
      <c r="AK20" s="15"/>
      <c r="AL20" s="14"/>
      <c r="AM20" s="18">
        <f t="shared" si="7"/>
        <v>0</v>
      </c>
      <c r="AN20" s="19">
        <v>300</v>
      </c>
      <c r="AO20" s="20">
        <f t="shared" si="8"/>
        <v>805</v>
      </c>
      <c r="AP20" s="34">
        <f t="shared" si="9"/>
        <v>0</v>
      </c>
      <c r="AQ20" s="32">
        <f t="shared" si="10"/>
        <v>1774.7030000000002</v>
      </c>
      <c r="AR20" s="24"/>
      <c r="AS20" s="24"/>
    </row>
    <row r="21" spans="1:45" ht="13.5" customHeight="1">
      <c r="A21" s="30" t="s">
        <v>47</v>
      </c>
      <c r="B21" s="12"/>
      <c r="C21" s="13"/>
      <c r="D21" s="25"/>
      <c r="E21" s="14"/>
      <c r="F21" s="12"/>
      <c r="G21" s="12"/>
      <c r="H21" s="15">
        <v>74.4</v>
      </c>
      <c r="I21" s="16">
        <v>165</v>
      </c>
      <c r="J21" s="17"/>
      <c r="K21" s="14"/>
      <c r="L21" s="18">
        <f t="shared" si="11"/>
        <v>0</v>
      </c>
      <c r="M21" s="15"/>
      <c r="N21" s="14"/>
      <c r="O21" s="18">
        <f t="shared" si="0"/>
        <v>0</v>
      </c>
      <c r="P21" s="15"/>
      <c r="Q21" s="14"/>
      <c r="R21" s="18">
        <f t="shared" si="1"/>
        <v>0</v>
      </c>
      <c r="S21" s="19">
        <v>295</v>
      </c>
      <c r="T21" s="17"/>
      <c r="U21" s="14"/>
      <c r="V21" s="18">
        <f t="shared" si="2"/>
        <v>0</v>
      </c>
      <c r="W21" s="15"/>
      <c r="X21" s="14"/>
      <c r="Y21" s="18">
        <f t="shared" si="3"/>
        <v>0</v>
      </c>
      <c r="Z21" s="15"/>
      <c r="AA21" s="14"/>
      <c r="AB21" s="18">
        <f t="shared" si="4"/>
        <v>0</v>
      </c>
      <c r="AC21" s="19">
        <v>177.5</v>
      </c>
      <c r="AD21" s="17">
        <f t="shared" si="12"/>
        <v>472.5</v>
      </c>
      <c r="AE21" s="15"/>
      <c r="AF21" s="14"/>
      <c r="AG21" s="18">
        <f t="shared" si="5"/>
        <v>0</v>
      </c>
      <c r="AH21" s="15"/>
      <c r="AI21" s="14"/>
      <c r="AJ21" s="18">
        <f t="shared" si="6"/>
        <v>0</v>
      </c>
      <c r="AK21" s="15"/>
      <c r="AL21" s="14"/>
      <c r="AM21" s="18">
        <f t="shared" si="7"/>
        <v>0</v>
      </c>
      <c r="AN21" s="19">
        <v>295</v>
      </c>
      <c r="AO21" s="20">
        <f t="shared" si="8"/>
        <v>767.5</v>
      </c>
      <c r="AP21" s="34">
        <f t="shared" si="9"/>
        <v>0</v>
      </c>
      <c r="AQ21" s="32">
        <f t="shared" si="10"/>
        <v>1692.0305</v>
      </c>
      <c r="AR21" s="24"/>
      <c r="AS21" s="24"/>
    </row>
    <row r="22" spans="1:45" ht="13.5" customHeight="1">
      <c r="A22" s="30"/>
      <c r="B22" s="12"/>
      <c r="C22" s="13"/>
      <c r="D22" s="25"/>
      <c r="E22" s="14"/>
      <c r="F22" s="12"/>
      <c r="G22" s="12"/>
      <c r="H22" s="15"/>
      <c r="I22" s="16"/>
      <c r="J22" s="17"/>
      <c r="K22" s="14"/>
      <c r="L22" s="18">
        <f t="shared" si="11"/>
        <v>0</v>
      </c>
      <c r="M22" s="15"/>
      <c r="N22" s="14"/>
      <c r="O22" s="18">
        <f t="shared" si="0"/>
        <v>0</v>
      </c>
      <c r="P22" s="15"/>
      <c r="Q22" s="14"/>
      <c r="R22" s="18">
        <f t="shared" si="1"/>
        <v>0</v>
      </c>
      <c r="S22" s="19">
        <f>IF(COUNT(K22,N22)&gt;2,"out",MAX(L22,O22,R22))</f>
        <v>0</v>
      </c>
      <c r="T22" s="17"/>
      <c r="U22" s="14"/>
      <c r="V22" s="18">
        <f t="shared" si="2"/>
        <v>0</v>
      </c>
      <c r="W22" s="15"/>
      <c r="X22" s="14"/>
      <c r="Y22" s="18">
        <f t="shared" si="3"/>
        <v>0</v>
      </c>
      <c r="Z22" s="15"/>
      <c r="AA22" s="14"/>
      <c r="AB22" s="18">
        <f t="shared" si="4"/>
        <v>0</v>
      </c>
      <c r="AC22" s="19">
        <f>MAX(V22,Y22,AB22)</f>
        <v>0</v>
      </c>
      <c r="AD22" s="17">
        <f t="shared" si="12"/>
        <v>0</v>
      </c>
      <c r="AE22" s="15"/>
      <c r="AF22" s="14"/>
      <c r="AG22" s="18">
        <f t="shared" si="5"/>
        <v>0</v>
      </c>
      <c r="AH22" s="15"/>
      <c r="AI22" s="14"/>
      <c r="AJ22" s="18">
        <f t="shared" si="6"/>
        <v>0</v>
      </c>
      <c r="AK22" s="15"/>
      <c r="AL22" s="14"/>
      <c r="AM22" s="18">
        <f t="shared" si="7"/>
        <v>0</v>
      </c>
      <c r="AN22" s="19">
        <f>MAX(AG22,AJ22,AM22)</f>
        <v>0</v>
      </c>
      <c r="AO22" s="20">
        <f t="shared" si="8"/>
        <v>0</v>
      </c>
      <c r="AP22" s="34">
        <f t="shared" si="9"/>
        <v>0</v>
      </c>
      <c r="AQ22" s="32">
        <f t="shared" si="10"/>
        <v>0</v>
      </c>
      <c r="AR22" s="24"/>
      <c r="AS22" s="24"/>
    </row>
    <row r="23" spans="1:45" ht="13.5" customHeight="1">
      <c r="A23" s="36" t="s">
        <v>48</v>
      </c>
      <c r="B23" s="12"/>
      <c r="C23" s="13"/>
      <c r="D23" s="25"/>
      <c r="E23" s="14"/>
      <c r="F23" s="12"/>
      <c r="G23" s="12"/>
      <c r="H23" s="15"/>
      <c r="I23" s="16"/>
      <c r="J23" s="17"/>
      <c r="K23" s="14"/>
      <c r="L23" s="18">
        <f t="shared" si="11"/>
        <v>0</v>
      </c>
      <c r="M23" s="15"/>
      <c r="N23" s="14"/>
      <c r="O23" s="18">
        <f t="shared" si="0"/>
        <v>0</v>
      </c>
      <c r="P23" s="15"/>
      <c r="Q23" s="14"/>
      <c r="R23" s="18">
        <f t="shared" si="1"/>
        <v>0</v>
      </c>
      <c r="S23" s="19"/>
      <c r="T23" s="17"/>
      <c r="U23" s="14"/>
      <c r="V23" s="18">
        <f t="shared" si="2"/>
        <v>0</v>
      </c>
      <c r="W23" s="15"/>
      <c r="X23" s="14"/>
      <c r="Y23" s="18">
        <f t="shared" si="3"/>
        <v>0</v>
      </c>
      <c r="Z23" s="15"/>
      <c r="AA23" s="14"/>
      <c r="AB23" s="18">
        <f t="shared" si="4"/>
        <v>0</v>
      </c>
      <c r="AC23" s="19"/>
      <c r="AD23" s="17"/>
      <c r="AE23" s="15"/>
      <c r="AF23" s="14"/>
      <c r="AG23" s="18">
        <f t="shared" si="5"/>
        <v>0</v>
      </c>
      <c r="AH23" s="15"/>
      <c r="AI23" s="14"/>
      <c r="AJ23" s="18">
        <f t="shared" si="6"/>
        <v>0</v>
      </c>
      <c r="AK23" s="15"/>
      <c r="AL23" s="14"/>
      <c r="AM23" s="18">
        <f t="shared" si="7"/>
        <v>0</v>
      </c>
      <c r="AN23" s="19"/>
      <c r="AO23" s="20"/>
      <c r="AP23" s="34">
        <f t="shared" si="9"/>
        <v>0</v>
      </c>
      <c r="AQ23" s="32"/>
      <c r="AR23" s="24"/>
      <c r="AS23" s="24"/>
    </row>
    <row r="24" spans="1:45" ht="13.5" customHeight="1">
      <c r="A24" s="30" t="s">
        <v>49</v>
      </c>
      <c r="B24" s="12"/>
      <c r="C24" s="13"/>
      <c r="D24" s="25"/>
      <c r="E24" s="14"/>
      <c r="F24" s="12"/>
      <c r="G24" s="12"/>
      <c r="H24" s="15">
        <v>99.6</v>
      </c>
      <c r="I24" s="16">
        <v>220</v>
      </c>
      <c r="J24" s="17"/>
      <c r="K24" s="14"/>
      <c r="L24" s="18">
        <f t="shared" si="11"/>
        <v>0</v>
      </c>
      <c r="M24" s="15"/>
      <c r="N24" s="14"/>
      <c r="O24" s="18">
        <f t="shared" si="0"/>
        <v>0</v>
      </c>
      <c r="P24" s="15"/>
      <c r="Q24" s="14"/>
      <c r="R24" s="18">
        <f t="shared" si="1"/>
        <v>0</v>
      </c>
      <c r="S24" s="19">
        <v>432.5</v>
      </c>
      <c r="T24" s="17"/>
      <c r="U24" s="14"/>
      <c r="V24" s="18">
        <f t="shared" si="2"/>
        <v>0</v>
      </c>
      <c r="W24" s="15"/>
      <c r="X24" s="14"/>
      <c r="Y24" s="18">
        <f t="shared" si="3"/>
        <v>0</v>
      </c>
      <c r="Z24" s="15"/>
      <c r="AA24" s="14"/>
      <c r="AB24" s="18">
        <f t="shared" si="4"/>
        <v>0</v>
      </c>
      <c r="AC24" s="19">
        <v>347.5</v>
      </c>
      <c r="AD24" s="17">
        <f t="shared" si="12"/>
        <v>780</v>
      </c>
      <c r="AE24" s="15"/>
      <c r="AF24" s="14"/>
      <c r="AG24" s="18">
        <f t="shared" si="5"/>
        <v>0</v>
      </c>
      <c r="AH24" s="15"/>
      <c r="AI24" s="14"/>
      <c r="AJ24" s="18">
        <f t="shared" si="6"/>
        <v>0</v>
      </c>
      <c r="AK24" s="15"/>
      <c r="AL24" s="14"/>
      <c r="AM24" s="18">
        <f t="shared" si="7"/>
        <v>0</v>
      </c>
      <c r="AN24" s="19">
        <v>337.5</v>
      </c>
      <c r="AO24" s="20">
        <f t="shared" si="8"/>
        <v>1117.5</v>
      </c>
      <c r="AP24" s="34">
        <f t="shared" si="9"/>
        <v>0</v>
      </c>
      <c r="AQ24" s="32">
        <f t="shared" si="10"/>
        <v>2463.6405</v>
      </c>
      <c r="AR24" s="24">
        <v>1</v>
      </c>
      <c r="AS24" s="24"/>
    </row>
    <row r="25" spans="1:45" ht="13.5" customHeight="1">
      <c r="A25" s="30" t="s">
        <v>50</v>
      </c>
      <c r="B25" s="12"/>
      <c r="C25" s="13"/>
      <c r="D25" s="13"/>
      <c r="E25" s="14"/>
      <c r="F25" s="12"/>
      <c r="G25" s="12"/>
      <c r="H25" s="15">
        <v>99.8</v>
      </c>
      <c r="I25" s="16">
        <v>220</v>
      </c>
      <c r="J25" s="17"/>
      <c r="K25" s="14"/>
      <c r="L25" s="18">
        <f t="shared" si="11"/>
        <v>0</v>
      </c>
      <c r="M25" s="15"/>
      <c r="N25" s="14"/>
      <c r="O25" s="18">
        <f t="shared" si="0"/>
        <v>0</v>
      </c>
      <c r="P25" s="15"/>
      <c r="Q25" s="14"/>
      <c r="R25" s="18">
        <f t="shared" si="1"/>
        <v>0</v>
      </c>
      <c r="S25" s="19">
        <v>440</v>
      </c>
      <c r="T25" s="17"/>
      <c r="U25" s="14"/>
      <c r="V25" s="18">
        <f t="shared" si="2"/>
        <v>0</v>
      </c>
      <c r="W25" s="15"/>
      <c r="X25" s="14"/>
      <c r="Y25" s="18">
        <f t="shared" si="3"/>
        <v>0</v>
      </c>
      <c r="Z25" s="15"/>
      <c r="AA25" s="14"/>
      <c r="AB25" s="18">
        <f t="shared" si="4"/>
        <v>0</v>
      </c>
      <c r="AC25" s="19">
        <v>300</v>
      </c>
      <c r="AD25" s="17">
        <f t="shared" si="12"/>
        <v>740</v>
      </c>
      <c r="AE25" s="15"/>
      <c r="AF25" s="14"/>
      <c r="AG25" s="18">
        <f t="shared" si="5"/>
        <v>0</v>
      </c>
      <c r="AH25" s="15"/>
      <c r="AI25" s="14"/>
      <c r="AJ25" s="18">
        <f t="shared" si="6"/>
        <v>0</v>
      </c>
      <c r="AK25" s="15"/>
      <c r="AL25" s="14"/>
      <c r="AM25" s="18">
        <f t="shared" si="7"/>
        <v>0</v>
      </c>
      <c r="AN25" s="19">
        <v>355</v>
      </c>
      <c r="AO25" s="20">
        <f t="shared" si="8"/>
        <v>1095</v>
      </c>
      <c r="AP25" s="34">
        <f t="shared" si="9"/>
        <v>0</v>
      </c>
      <c r="AQ25" s="32">
        <f t="shared" si="10"/>
        <v>2414.0370000000003</v>
      </c>
      <c r="AR25" s="24">
        <v>2</v>
      </c>
      <c r="AS25" s="24"/>
    </row>
    <row r="26" spans="1:45" ht="13.5" customHeight="1">
      <c r="A26" s="30" t="s">
        <v>51</v>
      </c>
      <c r="B26" s="12"/>
      <c r="C26" s="12"/>
      <c r="D26" s="25"/>
      <c r="E26" s="14"/>
      <c r="F26" s="12"/>
      <c r="G26" s="12"/>
      <c r="H26" s="26">
        <v>95.6</v>
      </c>
      <c r="I26" s="22">
        <v>220</v>
      </c>
      <c r="J26" s="15"/>
      <c r="K26" s="14"/>
      <c r="L26" s="18">
        <f t="shared" si="11"/>
        <v>0</v>
      </c>
      <c r="M26" s="15"/>
      <c r="N26" s="14"/>
      <c r="O26" s="18">
        <f t="shared" si="0"/>
        <v>0</v>
      </c>
      <c r="P26" s="15"/>
      <c r="Q26" s="14"/>
      <c r="R26" s="18">
        <f t="shared" si="1"/>
        <v>0</v>
      </c>
      <c r="S26" s="19">
        <v>415</v>
      </c>
      <c r="T26" s="17"/>
      <c r="U26" s="14"/>
      <c r="V26" s="18">
        <f t="shared" si="2"/>
        <v>0</v>
      </c>
      <c r="W26" s="15"/>
      <c r="X26" s="14"/>
      <c r="Y26" s="18">
        <f t="shared" si="3"/>
        <v>0</v>
      </c>
      <c r="Z26" s="15"/>
      <c r="AA26" s="14"/>
      <c r="AB26" s="18">
        <f t="shared" si="4"/>
        <v>0</v>
      </c>
      <c r="AC26" s="19">
        <v>342.5</v>
      </c>
      <c r="AD26" s="17">
        <f t="shared" si="12"/>
        <v>757.5</v>
      </c>
      <c r="AE26" s="15"/>
      <c r="AF26" s="14"/>
      <c r="AG26" s="18">
        <f t="shared" si="5"/>
        <v>0</v>
      </c>
      <c r="AH26" s="15"/>
      <c r="AI26" s="14"/>
      <c r="AJ26" s="18">
        <f t="shared" si="6"/>
        <v>0</v>
      </c>
      <c r="AK26" s="15"/>
      <c r="AL26" s="14"/>
      <c r="AM26" s="18">
        <f t="shared" si="7"/>
        <v>0</v>
      </c>
      <c r="AN26" s="19">
        <v>320</v>
      </c>
      <c r="AO26" s="20">
        <f t="shared" si="8"/>
        <v>1077.5</v>
      </c>
      <c r="AP26" s="34">
        <f t="shared" si="9"/>
        <v>0</v>
      </c>
      <c r="AQ26" s="32">
        <f t="shared" si="10"/>
        <v>2375.4565000000002</v>
      </c>
      <c r="AR26" s="24">
        <v>3</v>
      </c>
      <c r="AS26" s="24"/>
    </row>
    <row r="27" spans="1:45" ht="13.5" customHeight="1">
      <c r="A27" s="30" t="s">
        <v>52</v>
      </c>
      <c r="B27" s="12"/>
      <c r="C27" s="13"/>
      <c r="D27" s="25"/>
      <c r="E27" s="14"/>
      <c r="F27" s="12"/>
      <c r="G27" s="12"/>
      <c r="H27" s="15">
        <v>99</v>
      </c>
      <c r="I27" s="16">
        <v>220</v>
      </c>
      <c r="J27" s="15"/>
      <c r="K27" s="14"/>
      <c r="L27" s="18">
        <f t="shared" si="11"/>
        <v>0</v>
      </c>
      <c r="M27" s="15"/>
      <c r="N27" s="14"/>
      <c r="O27" s="18">
        <f t="shared" si="0"/>
        <v>0</v>
      </c>
      <c r="P27" s="15"/>
      <c r="Q27" s="14"/>
      <c r="R27" s="18">
        <f t="shared" si="1"/>
        <v>0</v>
      </c>
      <c r="S27" s="19">
        <v>445</v>
      </c>
      <c r="T27" s="17"/>
      <c r="U27" s="14"/>
      <c r="V27" s="18">
        <f t="shared" si="2"/>
        <v>0</v>
      </c>
      <c r="W27" s="15"/>
      <c r="X27" s="14"/>
      <c r="Y27" s="18">
        <f t="shared" si="3"/>
        <v>0</v>
      </c>
      <c r="Z27" s="15"/>
      <c r="AA27" s="14"/>
      <c r="AB27" s="18">
        <f t="shared" si="4"/>
        <v>0</v>
      </c>
      <c r="AC27" s="19">
        <v>275</v>
      </c>
      <c r="AD27" s="17">
        <f t="shared" si="12"/>
        <v>720</v>
      </c>
      <c r="AE27" s="15"/>
      <c r="AF27" s="14"/>
      <c r="AG27" s="18">
        <f t="shared" si="5"/>
        <v>0</v>
      </c>
      <c r="AH27" s="15"/>
      <c r="AI27" s="14"/>
      <c r="AJ27" s="18">
        <f t="shared" si="6"/>
        <v>0</v>
      </c>
      <c r="AK27" s="15"/>
      <c r="AL27" s="14"/>
      <c r="AM27" s="18">
        <f t="shared" si="7"/>
        <v>0</v>
      </c>
      <c r="AN27" s="19">
        <v>345</v>
      </c>
      <c r="AO27" s="20">
        <f t="shared" si="8"/>
        <v>1065</v>
      </c>
      <c r="AP27" s="34">
        <f t="shared" si="9"/>
        <v>0</v>
      </c>
      <c r="AQ27" s="32">
        <f t="shared" si="10"/>
        <v>2347.8990000000003</v>
      </c>
      <c r="AR27" s="24"/>
      <c r="AS27" s="24"/>
    </row>
    <row r="28" spans="1:45" ht="13.5" customHeight="1">
      <c r="A28" s="30" t="s">
        <v>53</v>
      </c>
      <c r="B28" s="12"/>
      <c r="C28" s="13"/>
      <c r="D28" s="13"/>
      <c r="E28" s="14"/>
      <c r="F28" s="12"/>
      <c r="G28" s="12"/>
      <c r="H28" s="15">
        <v>89.2</v>
      </c>
      <c r="I28" s="16">
        <v>198</v>
      </c>
      <c r="J28" s="15"/>
      <c r="K28" s="14"/>
      <c r="L28" s="18">
        <f t="shared" si="11"/>
        <v>0</v>
      </c>
      <c r="M28" s="15"/>
      <c r="N28" s="14"/>
      <c r="O28" s="18">
        <f t="shared" si="0"/>
        <v>0</v>
      </c>
      <c r="P28" s="15"/>
      <c r="Q28" s="14"/>
      <c r="R28" s="18">
        <f t="shared" si="1"/>
        <v>0</v>
      </c>
      <c r="S28" s="19">
        <v>410</v>
      </c>
      <c r="T28" s="17"/>
      <c r="U28" s="14"/>
      <c r="V28" s="18">
        <f t="shared" si="2"/>
        <v>0</v>
      </c>
      <c r="W28" s="15"/>
      <c r="X28" s="14"/>
      <c r="Y28" s="18">
        <f t="shared" si="3"/>
        <v>0</v>
      </c>
      <c r="Z28" s="15"/>
      <c r="AA28" s="14"/>
      <c r="AB28" s="18">
        <f t="shared" si="4"/>
        <v>0</v>
      </c>
      <c r="AC28" s="19">
        <v>308</v>
      </c>
      <c r="AD28" s="17">
        <f t="shared" si="12"/>
        <v>718</v>
      </c>
      <c r="AE28" s="15"/>
      <c r="AF28" s="14"/>
      <c r="AG28" s="18">
        <f t="shared" si="5"/>
        <v>0</v>
      </c>
      <c r="AH28" s="15"/>
      <c r="AI28" s="14"/>
      <c r="AJ28" s="18">
        <f t="shared" si="6"/>
        <v>0</v>
      </c>
      <c r="AK28" s="15"/>
      <c r="AL28" s="14"/>
      <c r="AM28" s="18">
        <f t="shared" si="7"/>
        <v>0</v>
      </c>
      <c r="AN28" s="19">
        <v>307.5</v>
      </c>
      <c r="AO28" s="20">
        <f t="shared" si="8"/>
        <v>1025.5</v>
      </c>
      <c r="AP28" s="34">
        <f t="shared" si="9"/>
        <v>0</v>
      </c>
      <c r="AQ28" s="32">
        <f t="shared" si="10"/>
        <v>2260.8173</v>
      </c>
      <c r="AR28" s="24"/>
      <c r="AS28" s="24"/>
    </row>
    <row r="29" spans="1:45" ht="13.5" customHeight="1">
      <c r="A29" s="30" t="s">
        <v>54</v>
      </c>
      <c r="B29" s="12"/>
      <c r="C29" s="13"/>
      <c r="D29" s="13"/>
      <c r="E29" s="14"/>
      <c r="F29" s="12"/>
      <c r="G29" s="12"/>
      <c r="H29" s="15">
        <v>96.4</v>
      </c>
      <c r="I29" s="16">
        <v>220</v>
      </c>
      <c r="J29" s="15"/>
      <c r="K29" s="14"/>
      <c r="L29" s="18">
        <f t="shared" si="11"/>
        <v>0</v>
      </c>
      <c r="M29" s="15"/>
      <c r="N29" s="14"/>
      <c r="O29" s="18">
        <f t="shared" si="0"/>
        <v>0</v>
      </c>
      <c r="P29" s="15"/>
      <c r="Q29" s="14"/>
      <c r="R29" s="18">
        <f t="shared" si="1"/>
        <v>0</v>
      </c>
      <c r="S29" s="19">
        <v>410</v>
      </c>
      <c r="T29" s="17"/>
      <c r="U29" s="14"/>
      <c r="V29" s="18">
        <f t="shared" si="2"/>
        <v>0</v>
      </c>
      <c r="W29" s="15"/>
      <c r="X29" s="14"/>
      <c r="Y29" s="18">
        <f t="shared" si="3"/>
        <v>0</v>
      </c>
      <c r="Z29" s="15"/>
      <c r="AA29" s="14"/>
      <c r="AB29" s="18">
        <f t="shared" si="4"/>
        <v>0</v>
      </c>
      <c r="AC29" s="19">
        <v>285</v>
      </c>
      <c r="AD29" s="17">
        <f t="shared" si="12"/>
        <v>695</v>
      </c>
      <c r="AE29" s="15"/>
      <c r="AF29" s="14"/>
      <c r="AG29" s="18">
        <f t="shared" si="5"/>
        <v>0</v>
      </c>
      <c r="AH29" s="15"/>
      <c r="AI29" s="14"/>
      <c r="AJ29" s="18">
        <f t="shared" si="6"/>
        <v>0</v>
      </c>
      <c r="AK29" s="15"/>
      <c r="AL29" s="14"/>
      <c r="AM29" s="18">
        <f t="shared" si="7"/>
        <v>0</v>
      </c>
      <c r="AN29" s="19">
        <v>320</v>
      </c>
      <c r="AO29" s="20">
        <f t="shared" si="8"/>
        <v>1015</v>
      </c>
      <c r="AP29" s="34">
        <f t="shared" si="9"/>
        <v>0</v>
      </c>
      <c r="AQ29" s="32">
        <f t="shared" si="10"/>
        <v>2237.6690000000003</v>
      </c>
      <c r="AR29" s="24"/>
      <c r="AS29" s="24"/>
    </row>
    <row r="30" spans="1:45" ht="13.5" customHeight="1">
      <c r="A30" s="12" t="s">
        <v>55</v>
      </c>
      <c r="B30" s="12"/>
      <c r="C30" s="13"/>
      <c r="D30" s="25"/>
      <c r="E30" s="14"/>
      <c r="F30" s="12"/>
      <c r="G30" s="12"/>
      <c r="H30" s="15">
        <v>98.8</v>
      </c>
      <c r="I30" s="16">
        <v>220</v>
      </c>
      <c r="J30" s="15"/>
      <c r="K30" s="14"/>
      <c r="L30" s="18">
        <f t="shared" si="11"/>
        <v>0</v>
      </c>
      <c r="M30" s="15"/>
      <c r="N30" s="14"/>
      <c r="O30" s="18">
        <f t="shared" si="0"/>
        <v>0</v>
      </c>
      <c r="P30" s="15"/>
      <c r="Q30" s="14"/>
      <c r="R30" s="18">
        <f t="shared" si="1"/>
        <v>0</v>
      </c>
      <c r="S30" s="19">
        <v>410</v>
      </c>
      <c r="T30" s="17"/>
      <c r="U30" s="14"/>
      <c r="V30" s="18">
        <f t="shared" si="2"/>
        <v>0</v>
      </c>
      <c r="W30" s="15"/>
      <c r="X30" s="14"/>
      <c r="Y30" s="18">
        <f t="shared" si="3"/>
        <v>0</v>
      </c>
      <c r="Z30" s="15"/>
      <c r="AA30" s="14"/>
      <c r="AB30" s="18">
        <f t="shared" si="4"/>
        <v>0</v>
      </c>
      <c r="AC30" s="19">
        <v>265</v>
      </c>
      <c r="AD30" s="17">
        <f t="shared" si="12"/>
        <v>675</v>
      </c>
      <c r="AE30" s="15"/>
      <c r="AF30" s="14"/>
      <c r="AG30" s="18">
        <f t="shared" si="5"/>
        <v>0</v>
      </c>
      <c r="AH30" s="15"/>
      <c r="AI30" s="14"/>
      <c r="AJ30" s="18">
        <f t="shared" si="6"/>
        <v>0</v>
      </c>
      <c r="AK30" s="15"/>
      <c r="AL30" s="14"/>
      <c r="AM30" s="18">
        <f t="shared" si="7"/>
        <v>0</v>
      </c>
      <c r="AN30" s="19">
        <v>305</v>
      </c>
      <c r="AO30" s="20">
        <f t="shared" si="8"/>
        <v>980</v>
      </c>
      <c r="AP30" s="34">
        <f t="shared" si="9"/>
        <v>0</v>
      </c>
      <c r="AQ30" s="32">
        <f t="shared" si="10"/>
        <v>2160.5080000000003</v>
      </c>
      <c r="AR30" s="24"/>
      <c r="AS30" s="24"/>
    </row>
    <row r="31" spans="1:45" ht="13.5" customHeight="1">
      <c r="A31" s="12"/>
      <c r="B31" s="12"/>
      <c r="C31" s="13"/>
      <c r="D31" s="25"/>
      <c r="E31" s="14"/>
      <c r="F31" s="12"/>
      <c r="G31" s="12"/>
      <c r="H31" s="15"/>
      <c r="I31" s="16"/>
      <c r="J31" s="15"/>
      <c r="K31" s="14"/>
      <c r="L31" s="18">
        <f t="shared" si="11"/>
        <v>0</v>
      </c>
      <c r="M31" s="15"/>
      <c r="N31" s="14"/>
      <c r="O31" s="18">
        <f t="shared" si="0"/>
        <v>0</v>
      </c>
      <c r="P31" s="15"/>
      <c r="Q31" s="14"/>
      <c r="R31" s="18">
        <f t="shared" si="1"/>
        <v>0</v>
      </c>
      <c r="S31" s="19">
        <f>IF(COUNT(K31,N31)&gt;2,"out",MAX(L31,O31,R31))</f>
        <v>0</v>
      </c>
      <c r="T31" s="17"/>
      <c r="U31" s="14"/>
      <c r="V31" s="18">
        <f t="shared" si="2"/>
        <v>0</v>
      </c>
      <c r="W31" s="15"/>
      <c r="X31" s="14"/>
      <c r="Y31" s="18">
        <f t="shared" si="3"/>
        <v>0</v>
      </c>
      <c r="Z31" s="15"/>
      <c r="AA31" s="14"/>
      <c r="AB31" s="18">
        <f t="shared" si="4"/>
        <v>0</v>
      </c>
      <c r="AC31" s="19">
        <f>MAX(V31,Y31,AB31)</f>
        <v>0</v>
      </c>
      <c r="AD31" s="17">
        <f t="shared" si="12"/>
        <v>0</v>
      </c>
      <c r="AE31" s="15"/>
      <c r="AF31" s="14"/>
      <c r="AG31" s="18">
        <f t="shared" si="5"/>
        <v>0</v>
      </c>
      <c r="AH31" s="15"/>
      <c r="AI31" s="14"/>
      <c r="AJ31" s="18">
        <f t="shared" si="6"/>
        <v>0</v>
      </c>
      <c r="AK31" s="15"/>
      <c r="AL31" s="14"/>
      <c r="AM31" s="18">
        <f t="shared" si="7"/>
        <v>0</v>
      </c>
      <c r="AN31" s="19">
        <f>MAX(AG31,AJ31,AM31)</f>
        <v>0</v>
      </c>
      <c r="AO31" s="20">
        <f t="shared" si="8"/>
        <v>0</v>
      </c>
      <c r="AP31" s="34">
        <f t="shared" si="9"/>
        <v>0</v>
      </c>
      <c r="AQ31" s="32">
        <f t="shared" si="10"/>
        <v>0</v>
      </c>
      <c r="AR31" s="24"/>
      <c r="AS31" s="24"/>
    </row>
    <row r="32" spans="1:45" ht="13.5" customHeight="1">
      <c r="A32" s="35" t="s">
        <v>56</v>
      </c>
      <c r="B32" s="12"/>
      <c r="C32" s="13"/>
      <c r="D32" s="13"/>
      <c r="E32" s="14"/>
      <c r="F32" s="12"/>
      <c r="G32" s="12"/>
      <c r="H32" s="15"/>
      <c r="I32" s="16"/>
      <c r="J32" s="15"/>
      <c r="K32" s="14"/>
      <c r="L32" s="18">
        <f t="shared" si="11"/>
        <v>0</v>
      </c>
      <c r="M32" s="15"/>
      <c r="N32" s="14"/>
      <c r="O32" s="18">
        <f t="shared" si="0"/>
        <v>0</v>
      </c>
      <c r="P32" s="15"/>
      <c r="Q32" s="14"/>
      <c r="R32" s="18">
        <f t="shared" si="1"/>
        <v>0</v>
      </c>
      <c r="S32" s="19"/>
      <c r="T32" s="17"/>
      <c r="U32" s="14"/>
      <c r="V32" s="18">
        <f t="shared" si="2"/>
        <v>0</v>
      </c>
      <c r="W32" s="15"/>
      <c r="X32" s="14"/>
      <c r="Y32" s="18">
        <f t="shared" si="3"/>
        <v>0</v>
      </c>
      <c r="Z32" s="15"/>
      <c r="AA32" s="14"/>
      <c r="AB32" s="18">
        <f t="shared" si="4"/>
        <v>0</v>
      </c>
      <c r="AC32" s="19"/>
      <c r="AD32" s="17"/>
      <c r="AE32" s="15"/>
      <c r="AF32" s="14"/>
      <c r="AG32" s="18">
        <f t="shared" si="5"/>
        <v>0</v>
      </c>
      <c r="AH32" s="15"/>
      <c r="AI32" s="14"/>
      <c r="AJ32" s="18">
        <f t="shared" si="6"/>
        <v>0</v>
      </c>
      <c r="AK32" s="15"/>
      <c r="AL32" s="14"/>
      <c r="AM32" s="18">
        <f t="shared" si="7"/>
        <v>0</v>
      </c>
      <c r="AN32" s="19"/>
      <c r="AO32" s="20"/>
      <c r="AP32" s="34">
        <f t="shared" si="9"/>
        <v>0</v>
      </c>
      <c r="AQ32" s="32"/>
      <c r="AR32" s="24"/>
      <c r="AS32" s="24"/>
    </row>
    <row r="33" spans="1:45" ht="13.5" customHeight="1">
      <c r="A33" s="12" t="s">
        <v>57</v>
      </c>
      <c r="B33" s="12"/>
      <c r="C33" s="12"/>
      <c r="D33" s="25"/>
      <c r="E33" s="14"/>
      <c r="F33" s="12"/>
      <c r="G33" s="12"/>
      <c r="H33" s="26">
        <v>89.6</v>
      </c>
      <c r="I33" s="22">
        <v>198</v>
      </c>
      <c r="J33" s="15"/>
      <c r="K33" s="14"/>
      <c r="L33" s="18">
        <f t="shared" si="11"/>
        <v>0</v>
      </c>
      <c r="M33" s="15"/>
      <c r="N33" s="14"/>
      <c r="O33" s="18">
        <f t="shared" si="0"/>
        <v>0</v>
      </c>
      <c r="P33" s="15"/>
      <c r="Q33" s="14"/>
      <c r="R33" s="18">
        <f t="shared" si="1"/>
        <v>0</v>
      </c>
      <c r="S33" s="19">
        <v>387.5</v>
      </c>
      <c r="T33" s="17"/>
      <c r="U33" s="14"/>
      <c r="V33" s="18">
        <f t="shared" si="2"/>
        <v>0</v>
      </c>
      <c r="W33" s="15"/>
      <c r="X33" s="14"/>
      <c r="Y33" s="18">
        <f t="shared" si="3"/>
        <v>0</v>
      </c>
      <c r="Z33" s="15"/>
      <c r="AA33" s="14"/>
      <c r="AB33" s="18">
        <f t="shared" si="4"/>
        <v>0</v>
      </c>
      <c r="AC33" s="19">
        <f aca="true" t="shared" si="13" ref="AC33:AC38">MAX(V33,Y33,AB33)</f>
        <v>0</v>
      </c>
      <c r="AD33" s="17">
        <f t="shared" si="12"/>
        <v>387.5</v>
      </c>
      <c r="AE33" s="15"/>
      <c r="AF33" s="14"/>
      <c r="AG33" s="18">
        <f t="shared" si="5"/>
        <v>0</v>
      </c>
      <c r="AH33" s="15"/>
      <c r="AI33" s="14"/>
      <c r="AJ33" s="18">
        <f t="shared" si="6"/>
        <v>0</v>
      </c>
      <c r="AK33" s="15"/>
      <c r="AL33" s="14"/>
      <c r="AM33" s="18">
        <f t="shared" si="7"/>
        <v>0</v>
      </c>
      <c r="AN33" s="19">
        <v>272.5</v>
      </c>
      <c r="AO33" s="20">
        <f t="shared" si="8"/>
        <v>660</v>
      </c>
      <c r="AP33" s="34">
        <f t="shared" si="9"/>
        <v>0</v>
      </c>
      <c r="AQ33" s="32">
        <f t="shared" si="10"/>
        <v>1455.036</v>
      </c>
      <c r="AR33" s="24"/>
      <c r="AS33" s="24"/>
    </row>
    <row r="34" spans="1:45" ht="13.5" customHeight="1">
      <c r="A34" s="12" t="s">
        <v>58</v>
      </c>
      <c r="B34" s="12"/>
      <c r="C34" s="13"/>
      <c r="D34" s="13"/>
      <c r="E34" s="14"/>
      <c r="F34" s="12"/>
      <c r="G34" s="12"/>
      <c r="H34" s="15">
        <v>67.2</v>
      </c>
      <c r="I34" s="16">
        <v>148</v>
      </c>
      <c r="J34" s="15"/>
      <c r="K34" s="14"/>
      <c r="L34" s="18">
        <f t="shared" si="11"/>
        <v>0</v>
      </c>
      <c r="M34" s="15"/>
      <c r="N34" s="14"/>
      <c r="O34" s="18">
        <f t="shared" si="0"/>
        <v>0</v>
      </c>
      <c r="P34" s="15"/>
      <c r="Q34" s="14"/>
      <c r="R34" s="18">
        <f t="shared" si="1"/>
        <v>0</v>
      </c>
      <c r="S34" s="19">
        <f>IF(COUNT(K34,N34)&gt;2,"out",MAX(L34,O34,R34))</f>
        <v>0</v>
      </c>
      <c r="T34" s="17"/>
      <c r="U34" s="14"/>
      <c r="V34" s="18">
        <f t="shared" si="2"/>
        <v>0</v>
      </c>
      <c r="W34" s="15"/>
      <c r="X34" s="14"/>
      <c r="Y34" s="18">
        <f t="shared" si="3"/>
        <v>0</v>
      </c>
      <c r="Z34" s="15"/>
      <c r="AA34" s="14"/>
      <c r="AB34" s="18">
        <f t="shared" si="4"/>
        <v>0</v>
      </c>
      <c r="AC34" s="19">
        <f t="shared" si="13"/>
        <v>0</v>
      </c>
      <c r="AD34" s="17">
        <f t="shared" si="12"/>
        <v>0</v>
      </c>
      <c r="AE34" s="15"/>
      <c r="AF34" s="14"/>
      <c r="AG34" s="18">
        <f t="shared" si="5"/>
        <v>0</v>
      </c>
      <c r="AH34" s="15"/>
      <c r="AI34" s="14"/>
      <c r="AJ34" s="18">
        <f t="shared" si="6"/>
        <v>0</v>
      </c>
      <c r="AK34" s="15"/>
      <c r="AL34" s="14"/>
      <c r="AM34" s="18">
        <f t="shared" si="7"/>
        <v>0</v>
      </c>
      <c r="AN34" s="19">
        <v>182.5</v>
      </c>
      <c r="AO34" s="20">
        <f t="shared" si="8"/>
        <v>182.5</v>
      </c>
      <c r="AP34" s="34">
        <f t="shared" si="9"/>
        <v>0</v>
      </c>
      <c r="AQ34" s="32">
        <f t="shared" si="10"/>
        <v>402.33950000000004</v>
      </c>
      <c r="AR34" s="24"/>
      <c r="AS34" s="24"/>
    </row>
    <row r="35" spans="1:45" ht="13.5" customHeight="1">
      <c r="A35" s="12" t="s">
        <v>59</v>
      </c>
      <c r="B35" s="12"/>
      <c r="C35" s="13"/>
      <c r="D35" s="13"/>
      <c r="E35" s="14"/>
      <c r="F35" s="12"/>
      <c r="G35" s="12"/>
      <c r="H35" s="15">
        <v>73.2</v>
      </c>
      <c r="I35" s="16">
        <v>165</v>
      </c>
      <c r="J35" s="15"/>
      <c r="K35" s="14"/>
      <c r="L35" s="18">
        <f t="shared" si="11"/>
        <v>0</v>
      </c>
      <c r="M35" s="15"/>
      <c r="N35" s="14"/>
      <c r="O35" s="18">
        <f t="shared" si="0"/>
        <v>0</v>
      </c>
      <c r="P35" s="15"/>
      <c r="Q35" s="14"/>
      <c r="R35" s="18">
        <f t="shared" si="1"/>
        <v>0</v>
      </c>
      <c r="S35" s="19">
        <f>IF(COUNT(K35,N35)&gt;2,"out",MAX(L35,O35,R35))</f>
        <v>0</v>
      </c>
      <c r="T35" s="17"/>
      <c r="U35" s="14"/>
      <c r="V35" s="18">
        <f t="shared" si="2"/>
        <v>0</v>
      </c>
      <c r="W35" s="15"/>
      <c r="X35" s="14"/>
      <c r="Y35" s="18">
        <f t="shared" si="3"/>
        <v>0</v>
      </c>
      <c r="Z35" s="15"/>
      <c r="AA35" s="14"/>
      <c r="AB35" s="18">
        <f t="shared" si="4"/>
        <v>0</v>
      </c>
      <c r="AC35" s="19">
        <f t="shared" si="13"/>
        <v>0</v>
      </c>
      <c r="AD35" s="17">
        <f t="shared" si="12"/>
        <v>0</v>
      </c>
      <c r="AE35" s="15"/>
      <c r="AF35" s="14"/>
      <c r="AG35" s="18">
        <f t="shared" si="5"/>
        <v>0</v>
      </c>
      <c r="AH35" s="15"/>
      <c r="AI35" s="14"/>
      <c r="AJ35" s="18">
        <f t="shared" si="6"/>
        <v>0</v>
      </c>
      <c r="AK35" s="15"/>
      <c r="AL35" s="14"/>
      <c r="AM35" s="18">
        <f t="shared" si="7"/>
        <v>0</v>
      </c>
      <c r="AN35" s="19">
        <v>227.5</v>
      </c>
      <c r="AO35" s="20">
        <f t="shared" si="8"/>
        <v>227.5</v>
      </c>
      <c r="AP35" s="34">
        <f t="shared" si="9"/>
        <v>0</v>
      </c>
      <c r="AQ35" s="32">
        <f t="shared" si="10"/>
        <v>501.54650000000004</v>
      </c>
      <c r="AR35" s="24"/>
      <c r="AS35" s="24"/>
    </row>
    <row r="36" spans="1:45" ht="13.5" customHeight="1">
      <c r="A36" s="12" t="s">
        <v>60</v>
      </c>
      <c r="B36" s="12"/>
      <c r="C36" s="13"/>
      <c r="D36" s="13"/>
      <c r="E36" s="14"/>
      <c r="F36" s="12"/>
      <c r="G36" s="12"/>
      <c r="H36" s="15">
        <v>99.8</v>
      </c>
      <c r="I36" s="16">
        <v>220</v>
      </c>
      <c r="J36" s="17"/>
      <c r="K36" s="14"/>
      <c r="L36" s="18">
        <f t="shared" si="11"/>
        <v>0</v>
      </c>
      <c r="M36" s="15"/>
      <c r="N36" s="14"/>
      <c r="O36" s="18">
        <f t="shared" si="0"/>
        <v>0</v>
      </c>
      <c r="P36" s="15"/>
      <c r="Q36" s="14"/>
      <c r="R36" s="18">
        <f t="shared" si="1"/>
        <v>0</v>
      </c>
      <c r="S36" s="19">
        <f>IF(COUNT(K36,N36)&gt;2,"out",MAX(L36,O36,R36))</f>
        <v>0</v>
      </c>
      <c r="T36" s="17"/>
      <c r="U36" s="14"/>
      <c r="V36" s="18">
        <f t="shared" si="2"/>
        <v>0</v>
      </c>
      <c r="W36" s="15"/>
      <c r="X36" s="14"/>
      <c r="Y36" s="18">
        <f t="shared" si="3"/>
        <v>0</v>
      </c>
      <c r="Z36" s="15"/>
      <c r="AA36" s="14"/>
      <c r="AB36" s="18">
        <f t="shared" si="4"/>
        <v>0</v>
      </c>
      <c r="AC36" s="19">
        <f t="shared" si="13"/>
        <v>0</v>
      </c>
      <c r="AD36" s="17">
        <f t="shared" si="12"/>
        <v>0</v>
      </c>
      <c r="AE36" s="15"/>
      <c r="AF36" s="14"/>
      <c r="AG36" s="18">
        <f t="shared" si="5"/>
        <v>0</v>
      </c>
      <c r="AH36" s="15"/>
      <c r="AI36" s="14"/>
      <c r="AJ36" s="18">
        <f t="shared" si="6"/>
        <v>0</v>
      </c>
      <c r="AK36" s="15"/>
      <c r="AL36" s="14"/>
      <c r="AM36" s="18">
        <f t="shared" si="7"/>
        <v>0</v>
      </c>
      <c r="AN36" s="19">
        <v>320</v>
      </c>
      <c r="AO36" s="20">
        <f t="shared" si="8"/>
        <v>320</v>
      </c>
      <c r="AP36" s="34">
        <f t="shared" si="9"/>
        <v>0</v>
      </c>
      <c r="AQ36" s="32">
        <f t="shared" si="10"/>
        <v>705.472</v>
      </c>
      <c r="AR36" s="24"/>
      <c r="AS36" s="24"/>
    </row>
    <row r="37" spans="1:45" ht="13.5" customHeight="1">
      <c r="A37" s="12" t="s">
        <v>61</v>
      </c>
      <c r="B37" s="12"/>
      <c r="C37" s="12"/>
      <c r="D37" s="25"/>
      <c r="E37" s="14"/>
      <c r="F37" s="12"/>
      <c r="G37" s="12"/>
      <c r="H37" s="15">
        <v>99.8</v>
      </c>
      <c r="I37" s="16">
        <v>220</v>
      </c>
      <c r="J37" s="17"/>
      <c r="K37" s="14"/>
      <c r="L37" s="18">
        <f t="shared" si="11"/>
        <v>0</v>
      </c>
      <c r="M37" s="15"/>
      <c r="N37" s="14"/>
      <c r="O37" s="18">
        <f t="shared" si="0"/>
        <v>0</v>
      </c>
      <c r="P37" s="15"/>
      <c r="Q37" s="14"/>
      <c r="R37" s="18">
        <f t="shared" si="1"/>
        <v>0</v>
      </c>
      <c r="S37" s="19">
        <f>IF(COUNT(K37,N37)&gt;2,"out",MAX(L37,O37,R37))</f>
        <v>0</v>
      </c>
      <c r="T37" s="17"/>
      <c r="U37" s="14"/>
      <c r="V37" s="18">
        <f t="shared" si="2"/>
        <v>0</v>
      </c>
      <c r="W37" s="15"/>
      <c r="X37" s="14"/>
      <c r="Y37" s="18">
        <f t="shared" si="3"/>
        <v>0</v>
      </c>
      <c r="Z37" s="15"/>
      <c r="AA37" s="14"/>
      <c r="AB37" s="18">
        <f t="shared" si="4"/>
        <v>0</v>
      </c>
      <c r="AC37" s="19">
        <f t="shared" si="13"/>
        <v>0</v>
      </c>
      <c r="AD37" s="17">
        <f t="shared" si="12"/>
        <v>0</v>
      </c>
      <c r="AE37" s="15"/>
      <c r="AF37" s="14"/>
      <c r="AG37" s="18">
        <f t="shared" si="5"/>
        <v>0</v>
      </c>
      <c r="AH37" s="15"/>
      <c r="AI37" s="14"/>
      <c r="AJ37" s="18">
        <f t="shared" si="6"/>
        <v>0</v>
      </c>
      <c r="AK37" s="15"/>
      <c r="AL37" s="14"/>
      <c r="AM37" s="18">
        <f t="shared" si="7"/>
        <v>0</v>
      </c>
      <c r="AN37" s="19">
        <v>320</v>
      </c>
      <c r="AO37" s="20">
        <f t="shared" si="8"/>
        <v>320</v>
      </c>
      <c r="AP37" s="34">
        <f t="shared" si="9"/>
        <v>0</v>
      </c>
      <c r="AQ37" s="32">
        <f t="shared" si="10"/>
        <v>705.472</v>
      </c>
      <c r="AR37" s="24"/>
      <c r="AS37" s="24"/>
    </row>
    <row r="38" spans="1:45" ht="13.5" customHeight="1">
      <c r="A38" s="12" t="s">
        <v>62</v>
      </c>
      <c r="B38" s="12"/>
      <c r="C38" s="13"/>
      <c r="D38" s="13"/>
      <c r="E38" s="14"/>
      <c r="F38" s="12"/>
      <c r="G38" s="12"/>
      <c r="H38" s="15">
        <v>74.8</v>
      </c>
      <c r="I38" s="16">
        <v>165</v>
      </c>
      <c r="J38" s="15"/>
      <c r="K38" s="14"/>
      <c r="L38" s="18">
        <f t="shared" si="11"/>
        <v>0</v>
      </c>
      <c r="M38" s="15"/>
      <c r="N38" s="14"/>
      <c r="O38" s="18">
        <f t="shared" si="0"/>
        <v>0</v>
      </c>
      <c r="P38" s="15"/>
      <c r="Q38" s="14"/>
      <c r="R38" s="18">
        <f t="shared" si="1"/>
        <v>0</v>
      </c>
      <c r="S38" s="19">
        <f>IF(COUNT(K38,N38)&gt;2,"out",MAX(L38,O38,R38))</f>
        <v>0</v>
      </c>
      <c r="T38" s="17"/>
      <c r="U38" s="14"/>
      <c r="V38" s="18">
        <f t="shared" si="2"/>
        <v>0</v>
      </c>
      <c r="W38" s="15"/>
      <c r="X38" s="14"/>
      <c r="Y38" s="18">
        <f t="shared" si="3"/>
        <v>0</v>
      </c>
      <c r="Z38" s="15"/>
      <c r="AA38" s="14"/>
      <c r="AB38" s="18">
        <f t="shared" si="4"/>
        <v>0</v>
      </c>
      <c r="AC38" s="19">
        <f t="shared" si="13"/>
        <v>0</v>
      </c>
      <c r="AD38" s="17">
        <f t="shared" si="12"/>
        <v>0</v>
      </c>
      <c r="AE38" s="15"/>
      <c r="AF38" s="14"/>
      <c r="AG38" s="18">
        <f t="shared" si="5"/>
        <v>0</v>
      </c>
      <c r="AH38" s="15"/>
      <c r="AI38" s="14"/>
      <c r="AJ38" s="18">
        <f t="shared" si="6"/>
        <v>0</v>
      </c>
      <c r="AK38" s="15"/>
      <c r="AL38" s="14"/>
      <c r="AM38" s="18">
        <f t="shared" si="7"/>
        <v>0</v>
      </c>
      <c r="AN38" s="19">
        <v>257.5</v>
      </c>
      <c r="AO38" s="20">
        <f t="shared" si="8"/>
        <v>257.5</v>
      </c>
      <c r="AP38" s="34">
        <f t="shared" si="9"/>
        <v>0</v>
      </c>
      <c r="AQ38" s="32">
        <f t="shared" si="10"/>
        <v>567.6845000000001</v>
      </c>
      <c r="AR38" s="24"/>
      <c r="AS38" s="24"/>
    </row>
    <row r="39" spans="1:45" ht="12.75">
      <c r="A39" s="12" t="s">
        <v>63</v>
      </c>
      <c r="B39" s="12"/>
      <c r="C39" s="12"/>
      <c r="D39" s="12"/>
      <c r="E39" s="12"/>
      <c r="F39" s="12"/>
      <c r="G39" s="12"/>
      <c r="H39" s="15">
        <v>100</v>
      </c>
      <c r="I39" s="14">
        <v>220</v>
      </c>
      <c r="J39" s="12"/>
      <c r="K39" s="14"/>
      <c r="L39" s="24"/>
      <c r="M39" s="12"/>
      <c r="N39" s="14"/>
      <c r="O39" s="24"/>
      <c r="P39" s="12"/>
      <c r="Q39" s="14"/>
      <c r="R39" s="24"/>
      <c r="S39" s="19"/>
      <c r="T39" s="12"/>
      <c r="U39" s="12"/>
      <c r="V39" s="24"/>
      <c r="W39" s="12"/>
      <c r="X39" s="12"/>
      <c r="Y39" s="24"/>
      <c r="Z39" s="12"/>
      <c r="AA39" s="12"/>
      <c r="AB39" s="24"/>
      <c r="AC39" s="19"/>
      <c r="AD39" s="17"/>
      <c r="AE39" s="12"/>
      <c r="AF39" s="12"/>
      <c r="AG39" s="24"/>
      <c r="AH39" s="12"/>
      <c r="AI39" s="12"/>
      <c r="AJ39" s="24"/>
      <c r="AK39" s="12"/>
      <c r="AL39" s="12"/>
      <c r="AM39" s="24"/>
      <c r="AN39" s="19"/>
      <c r="AO39" s="20"/>
      <c r="AP39" s="24"/>
      <c r="AQ39" s="32"/>
      <c r="AR39" s="24"/>
      <c r="AS39" s="24" t="s">
        <v>112</v>
      </c>
    </row>
    <row r="40" spans="1:45" ht="12.75">
      <c r="A40" s="12" t="s">
        <v>64</v>
      </c>
      <c r="B40" s="12"/>
      <c r="C40" s="12"/>
      <c r="D40" s="12"/>
      <c r="E40" s="12"/>
      <c r="F40" s="12"/>
      <c r="G40" s="12"/>
      <c r="H40" s="15">
        <v>97</v>
      </c>
      <c r="I40" s="14">
        <v>220</v>
      </c>
      <c r="J40" s="12"/>
      <c r="K40" s="14"/>
      <c r="L40" s="24"/>
      <c r="M40" s="12"/>
      <c r="N40" s="14"/>
      <c r="O40" s="24"/>
      <c r="P40" s="12"/>
      <c r="Q40" s="14"/>
      <c r="R40" s="24"/>
      <c r="S40" s="19">
        <v>410</v>
      </c>
      <c r="T40" s="12"/>
      <c r="U40" s="12"/>
      <c r="V40" s="24"/>
      <c r="W40" s="12"/>
      <c r="X40" s="12"/>
      <c r="Y40" s="24"/>
      <c r="Z40" s="12"/>
      <c r="AA40" s="12"/>
      <c r="AB40" s="24"/>
      <c r="AC40" s="19">
        <v>265</v>
      </c>
      <c r="AD40" s="17">
        <f t="shared" si="12"/>
        <v>675</v>
      </c>
      <c r="AE40" s="12"/>
      <c r="AF40" s="12"/>
      <c r="AG40" s="24"/>
      <c r="AH40" s="12"/>
      <c r="AI40" s="12"/>
      <c r="AJ40" s="24"/>
      <c r="AK40" s="12"/>
      <c r="AL40" s="12"/>
      <c r="AM40" s="24"/>
      <c r="AN40" s="19">
        <f>MAX(AG40,AJ40,AM40)</f>
        <v>0</v>
      </c>
      <c r="AO40" s="20">
        <f t="shared" si="8"/>
        <v>675</v>
      </c>
      <c r="AP40" s="24"/>
      <c r="AQ40" s="32">
        <f t="shared" si="10"/>
        <v>1488.105</v>
      </c>
      <c r="AR40" s="24"/>
      <c r="AS40" s="24"/>
    </row>
  </sheetData>
  <sheetProtection password="CCF6" sheet="1" objects="1" scenarios="1"/>
  <printOptions horizontalCentered="1"/>
  <pageMargins left="0.25" right="0.46" top="0.75" bottom="0" header="0.38" footer="0.29"/>
  <pageSetup horizontalDpi="300" verticalDpi="300" orientation="portrait" scale="90" r:id="rId1"/>
  <headerFooter alignWithMargins="0">
    <oddHeader>&amp;LMarch 2, 2007&amp;C2007 WPO Finals 
Women, Men's Lightweight &amp; Middleweight&amp;RColumbus, Ohio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15"/>
  <sheetViews>
    <sheetView workbookViewId="0" topLeftCell="A1">
      <selection activeCell="S25" sqref="S25"/>
    </sheetView>
  </sheetViews>
  <sheetFormatPr defaultColWidth="9.140625" defaultRowHeight="12.75"/>
  <cols>
    <col min="1" max="1" width="30.28125" style="27" customWidth="1"/>
    <col min="2" max="2" width="3.57421875" style="27" hidden="1" customWidth="1"/>
    <col min="3" max="4" width="6.140625" style="27" hidden="1" customWidth="1"/>
    <col min="5" max="7" width="3.57421875" style="27" hidden="1" customWidth="1"/>
    <col min="8" max="8" width="7.28125" style="27" customWidth="1"/>
    <col min="9" max="9" width="7.421875" style="27" customWidth="1"/>
    <col min="10" max="10" width="7.28125" style="27" hidden="1" customWidth="1"/>
    <col min="11" max="11" width="3.57421875" style="29" hidden="1" customWidth="1"/>
    <col min="12" max="12" width="7.28125" style="28" hidden="1" customWidth="1"/>
    <col min="13" max="13" width="7.28125" style="27" hidden="1" customWidth="1"/>
    <col min="14" max="14" width="3.57421875" style="29" hidden="1" customWidth="1"/>
    <col min="15" max="15" width="7.28125" style="28" hidden="1" customWidth="1"/>
    <col min="16" max="16" width="7.28125" style="27" hidden="1" customWidth="1"/>
    <col min="17" max="17" width="3.57421875" style="29" hidden="1" customWidth="1"/>
    <col min="18" max="18" width="7.28125" style="28" hidden="1" customWidth="1"/>
    <col min="19" max="19" width="8.28125" style="28" customWidth="1"/>
    <col min="20" max="20" width="7.28125" style="27" hidden="1" customWidth="1"/>
    <col min="21" max="21" width="3.57421875" style="27" hidden="1" customWidth="1"/>
    <col min="22" max="22" width="7.28125" style="28" hidden="1" customWidth="1"/>
    <col min="23" max="23" width="7.28125" style="27" hidden="1" customWidth="1"/>
    <col min="24" max="24" width="3.57421875" style="27" hidden="1" customWidth="1"/>
    <col min="25" max="25" width="7.28125" style="28" hidden="1" customWidth="1"/>
    <col min="26" max="26" width="7.28125" style="27" hidden="1" customWidth="1"/>
    <col min="27" max="27" width="3.57421875" style="27" hidden="1" customWidth="1"/>
    <col min="28" max="28" width="7.28125" style="28" hidden="1" customWidth="1"/>
    <col min="29" max="29" width="8.28125" style="28" customWidth="1"/>
    <col min="30" max="30" width="8.57421875" style="27" customWidth="1"/>
    <col min="31" max="31" width="7.28125" style="27" hidden="1" customWidth="1"/>
    <col min="32" max="32" width="3.57421875" style="27" hidden="1" customWidth="1"/>
    <col min="33" max="33" width="7.28125" style="28" hidden="1" customWidth="1"/>
    <col min="34" max="34" width="7.28125" style="27" hidden="1" customWidth="1"/>
    <col min="35" max="35" width="3.57421875" style="27" hidden="1" customWidth="1"/>
    <col min="36" max="36" width="7.28125" style="28" hidden="1" customWidth="1"/>
    <col min="37" max="37" width="7.28125" style="27" hidden="1" customWidth="1"/>
    <col min="38" max="38" width="3.57421875" style="27" hidden="1" customWidth="1"/>
    <col min="39" max="39" width="7.28125" style="28" hidden="1" customWidth="1"/>
    <col min="40" max="40" width="8.28125" style="28" customWidth="1"/>
    <col min="41" max="41" width="9.140625" style="28" customWidth="1"/>
    <col min="42" max="42" width="9.8515625" style="28" hidden="1" customWidth="1"/>
    <col min="43" max="43" width="9.8515625" style="28" customWidth="1"/>
    <col min="44" max="44" width="2.00390625" style="28" customWidth="1"/>
    <col min="45" max="45" width="10.8515625" style="28" customWidth="1"/>
  </cols>
  <sheetData>
    <row r="1" spans="1:45" ht="106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33" t="s">
        <v>21</v>
      </c>
      <c r="AQ1" s="31" t="s">
        <v>25</v>
      </c>
      <c r="AR1" s="23" t="s">
        <v>20</v>
      </c>
      <c r="AS1" s="23" t="s">
        <v>22</v>
      </c>
    </row>
    <row r="2" spans="1:45" ht="12.75">
      <c r="A2" s="35" t="s">
        <v>65</v>
      </c>
      <c r="B2" s="12"/>
      <c r="C2" s="13"/>
      <c r="D2" s="25"/>
      <c r="E2" s="14"/>
      <c r="F2" s="12"/>
      <c r="G2" s="12"/>
      <c r="J2" s="17"/>
      <c r="K2" s="14"/>
      <c r="L2" s="18">
        <f>IF(K2&gt;0,0,J2)</f>
        <v>0</v>
      </c>
      <c r="M2" s="15"/>
      <c r="N2" s="14"/>
      <c r="O2" s="18">
        <f>IF(N2&gt;0,0,M2)</f>
        <v>0</v>
      </c>
      <c r="P2" s="15"/>
      <c r="Q2" s="14"/>
      <c r="R2" s="18">
        <f>IF(Q2&gt;0,0,P2)</f>
        <v>0</v>
      </c>
      <c r="S2" s="19"/>
      <c r="T2" s="17"/>
      <c r="U2" s="14"/>
      <c r="V2" s="18">
        <f>IF(U2&gt;0,0,T2)</f>
        <v>0</v>
      </c>
      <c r="W2" s="15"/>
      <c r="X2" s="14"/>
      <c r="Y2" s="18">
        <f>IF(X2&gt;0,0,W2)</f>
        <v>0</v>
      </c>
      <c r="Z2" s="15"/>
      <c r="AA2" s="14"/>
      <c r="AB2" s="18">
        <f>IF(AA2&gt;0,0,Z2)</f>
        <v>0</v>
      </c>
      <c r="AC2" s="19"/>
      <c r="AD2" s="17"/>
      <c r="AE2" s="15"/>
      <c r="AF2" s="14"/>
      <c r="AG2" s="18">
        <f>IF(AF2&gt;0,0,AE2)</f>
        <v>0</v>
      </c>
      <c r="AH2" s="15"/>
      <c r="AI2" s="14"/>
      <c r="AJ2" s="18">
        <f>IF(AI2&gt;0,0,AH2)</f>
        <v>0</v>
      </c>
      <c r="AK2" s="15"/>
      <c r="AL2" s="14"/>
      <c r="AM2" s="18">
        <f>IF(AL2&gt;0,0,AK2)</f>
        <v>0</v>
      </c>
      <c r="AN2" s="19"/>
      <c r="AO2" s="20"/>
      <c r="AP2" s="34"/>
      <c r="AQ2" s="32"/>
      <c r="AR2" s="24"/>
      <c r="AS2" s="24"/>
    </row>
    <row r="3" spans="1:45" ht="12.75">
      <c r="A3" s="12" t="s">
        <v>66</v>
      </c>
      <c r="B3" s="12"/>
      <c r="C3" s="13"/>
      <c r="D3" s="13"/>
      <c r="E3" s="14"/>
      <c r="F3" s="12"/>
      <c r="G3" s="12"/>
      <c r="H3" s="15">
        <v>124.7</v>
      </c>
      <c r="I3" s="16">
        <v>275</v>
      </c>
      <c r="J3" s="17"/>
      <c r="K3" s="14"/>
      <c r="L3" s="18">
        <f>IF(K3&gt;0,0,J3)</f>
        <v>0</v>
      </c>
      <c r="M3" s="15"/>
      <c r="N3" s="14"/>
      <c r="O3" s="18">
        <f aca="true" t="shared" si="0" ref="O3:O15">IF(N3&gt;0,0,M3)</f>
        <v>0</v>
      </c>
      <c r="P3" s="15"/>
      <c r="Q3" s="14"/>
      <c r="R3" s="18">
        <f aca="true" t="shared" si="1" ref="R3:R15">IF(Q3&gt;0,0,P3)</f>
        <v>0</v>
      </c>
      <c r="S3" s="19">
        <v>510</v>
      </c>
      <c r="T3" s="17"/>
      <c r="U3" s="14"/>
      <c r="V3" s="18">
        <f aca="true" t="shared" si="2" ref="V3:V15">IF(U3&gt;0,0,T3)</f>
        <v>0</v>
      </c>
      <c r="W3" s="15"/>
      <c r="X3" s="14"/>
      <c r="Y3" s="18">
        <f aca="true" t="shared" si="3" ref="Y3:Y15">IF(X3&gt;0,0,W3)</f>
        <v>0</v>
      </c>
      <c r="Z3" s="15"/>
      <c r="AA3" s="14"/>
      <c r="AB3" s="18">
        <f aca="true" t="shared" si="4" ref="AB3:AB15">IF(AA3&gt;0,0,Z3)</f>
        <v>0</v>
      </c>
      <c r="AC3" s="19">
        <v>330</v>
      </c>
      <c r="AD3" s="17">
        <f aca="true" t="shared" si="5" ref="AD3:AD15">S3+AC3</f>
        <v>840</v>
      </c>
      <c r="AE3" s="15"/>
      <c r="AF3" s="14"/>
      <c r="AG3" s="18">
        <f aca="true" t="shared" si="6" ref="AG3:AG15">IF(AF3&gt;0,0,AE3)</f>
        <v>0</v>
      </c>
      <c r="AH3" s="15"/>
      <c r="AI3" s="14"/>
      <c r="AJ3" s="18">
        <f aca="true" t="shared" si="7" ref="AJ3:AJ15">IF(AI3&gt;0,0,AH3)</f>
        <v>0</v>
      </c>
      <c r="AK3" s="15"/>
      <c r="AL3" s="14"/>
      <c r="AM3" s="18">
        <f aca="true" t="shared" si="8" ref="AM3:AM15">IF(AL3&gt;0,0,AK3)</f>
        <v>0</v>
      </c>
      <c r="AN3" s="19">
        <v>370</v>
      </c>
      <c r="AO3" s="20">
        <f aca="true" t="shared" si="9" ref="AO3:AO15">(AN3+AC3+S3)</f>
        <v>1210</v>
      </c>
      <c r="AP3" s="34">
        <f aca="true" t="shared" si="10" ref="AP3:AP15">(AO3*C3*D3)</f>
        <v>0</v>
      </c>
      <c r="AQ3" s="32">
        <f aca="true" t="shared" si="11" ref="AQ3:AQ15">(AO3*2.2046)</f>
        <v>2667.5660000000003</v>
      </c>
      <c r="AR3" s="24">
        <v>1</v>
      </c>
      <c r="AS3" s="24"/>
    </row>
    <row r="4" spans="1:45" ht="12.75">
      <c r="A4" s="12" t="s">
        <v>67</v>
      </c>
      <c r="B4" s="12"/>
      <c r="C4" s="13"/>
      <c r="D4" s="13"/>
      <c r="E4" s="14"/>
      <c r="F4" s="12"/>
      <c r="G4" s="12"/>
      <c r="H4" s="15">
        <v>115.4</v>
      </c>
      <c r="I4" s="16">
        <v>275</v>
      </c>
      <c r="J4" s="17"/>
      <c r="K4" s="14"/>
      <c r="L4" s="18">
        <f aca="true" t="shared" si="12" ref="L4:L15">IF(K4&gt;0,0,J4)</f>
        <v>0</v>
      </c>
      <c r="M4" s="15"/>
      <c r="N4" s="14"/>
      <c r="O4" s="18">
        <f t="shared" si="0"/>
        <v>0</v>
      </c>
      <c r="P4" s="15"/>
      <c r="Q4" s="14"/>
      <c r="R4" s="18">
        <f t="shared" si="1"/>
        <v>0</v>
      </c>
      <c r="S4" s="19">
        <v>460</v>
      </c>
      <c r="T4" s="17"/>
      <c r="U4" s="14"/>
      <c r="V4" s="18">
        <f t="shared" si="2"/>
        <v>0</v>
      </c>
      <c r="W4" s="15"/>
      <c r="X4" s="14"/>
      <c r="Y4" s="18">
        <f t="shared" si="3"/>
        <v>0</v>
      </c>
      <c r="Z4" s="15"/>
      <c r="AA4" s="14"/>
      <c r="AB4" s="18">
        <f t="shared" si="4"/>
        <v>0</v>
      </c>
      <c r="AC4" s="19">
        <v>320</v>
      </c>
      <c r="AD4" s="17">
        <f t="shared" si="5"/>
        <v>780</v>
      </c>
      <c r="AE4" s="15"/>
      <c r="AF4" s="14"/>
      <c r="AG4" s="18">
        <f t="shared" si="6"/>
        <v>0</v>
      </c>
      <c r="AH4" s="15"/>
      <c r="AI4" s="14"/>
      <c r="AJ4" s="18">
        <f t="shared" si="7"/>
        <v>0</v>
      </c>
      <c r="AK4" s="15"/>
      <c r="AL4" s="14"/>
      <c r="AM4" s="18">
        <f t="shared" si="8"/>
        <v>0</v>
      </c>
      <c r="AN4" s="19">
        <v>360</v>
      </c>
      <c r="AO4" s="20">
        <f t="shared" si="9"/>
        <v>1140</v>
      </c>
      <c r="AP4" s="34">
        <f t="shared" si="10"/>
        <v>0</v>
      </c>
      <c r="AQ4" s="32">
        <f t="shared" si="11"/>
        <v>2513.244</v>
      </c>
      <c r="AR4" s="24">
        <v>2</v>
      </c>
      <c r="AS4" s="24"/>
    </row>
    <row r="5" spans="1:45" ht="12.75">
      <c r="A5" s="12" t="s">
        <v>68</v>
      </c>
      <c r="B5" s="12"/>
      <c r="C5" s="13"/>
      <c r="D5" s="25"/>
      <c r="E5" s="14"/>
      <c r="F5" s="12"/>
      <c r="G5" s="12"/>
      <c r="H5" s="15">
        <v>109.2</v>
      </c>
      <c r="I5" s="16">
        <v>242</v>
      </c>
      <c r="J5" s="17"/>
      <c r="K5" s="14"/>
      <c r="L5" s="18">
        <f t="shared" si="12"/>
        <v>0</v>
      </c>
      <c r="M5" s="15"/>
      <c r="N5" s="14"/>
      <c r="O5" s="18">
        <f t="shared" si="0"/>
        <v>0</v>
      </c>
      <c r="P5" s="15"/>
      <c r="Q5" s="14"/>
      <c r="R5" s="18">
        <f t="shared" si="1"/>
        <v>0</v>
      </c>
      <c r="S5" s="19">
        <v>467.5</v>
      </c>
      <c r="T5" s="17"/>
      <c r="U5" s="14"/>
      <c r="V5" s="18">
        <f t="shared" si="2"/>
        <v>0</v>
      </c>
      <c r="W5" s="15"/>
      <c r="X5" s="14"/>
      <c r="Y5" s="18">
        <f t="shared" si="3"/>
        <v>0</v>
      </c>
      <c r="Z5" s="15"/>
      <c r="AA5" s="14"/>
      <c r="AB5" s="18">
        <f t="shared" si="4"/>
        <v>0</v>
      </c>
      <c r="AC5" s="19">
        <v>317.5</v>
      </c>
      <c r="AD5" s="17">
        <f t="shared" si="5"/>
        <v>785</v>
      </c>
      <c r="AE5" s="15"/>
      <c r="AF5" s="14"/>
      <c r="AG5" s="18">
        <f t="shared" si="6"/>
        <v>0</v>
      </c>
      <c r="AH5" s="15"/>
      <c r="AI5" s="14"/>
      <c r="AJ5" s="18">
        <f t="shared" si="7"/>
        <v>0</v>
      </c>
      <c r="AK5" s="15"/>
      <c r="AL5" s="14"/>
      <c r="AM5" s="18">
        <f t="shared" si="8"/>
        <v>0</v>
      </c>
      <c r="AN5" s="19">
        <v>350</v>
      </c>
      <c r="AO5" s="20">
        <f t="shared" si="9"/>
        <v>1135</v>
      </c>
      <c r="AP5" s="34">
        <f t="shared" si="10"/>
        <v>0</v>
      </c>
      <c r="AQ5" s="32">
        <f t="shared" si="11"/>
        <v>2502.221</v>
      </c>
      <c r="AR5" s="24">
        <v>3</v>
      </c>
      <c r="AS5" s="24"/>
    </row>
    <row r="6" spans="1:45" ht="12.75">
      <c r="A6" s="12" t="s">
        <v>69</v>
      </c>
      <c r="B6" s="12"/>
      <c r="C6" s="12"/>
      <c r="D6" s="25"/>
      <c r="E6" s="14"/>
      <c r="F6" s="12"/>
      <c r="G6" s="12"/>
      <c r="H6" s="15">
        <v>125</v>
      </c>
      <c r="I6" s="16">
        <v>275</v>
      </c>
      <c r="J6" s="15"/>
      <c r="K6" s="14"/>
      <c r="L6" s="18">
        <f t="shared" si="12"/>
        <v>0</v>
      </c>
      <c r="M6" s="15"/>
      <c r="N6" s="14"/>
      <c r="O6" s="18">
        <f t="shared" si="0"/>
        <v>0</v>
      </c>
      <c r="P6" s="15"/>
      <c r="Q6" s="14"/>
      <c r="R6" s="18">
        <f t="shared" si="1"/>
        <v>0</v>
      </c>
      <c r="S6" s="19">
        <v>460</v>
      </c>
      <c r="T6" s="17"/>
      <c r="U6" s="14"/>
      <c r="V6" s="18">
        <f t="shared" si="2"/>
        <v>0</v>
      </c>
      <c r="W6" s="15"/>
      <c r="X6" s="14"/>
      <c r="Y6" s="18">
        <f t="shared" si="3"/>
        <v>0</v>
      </c>
      <c r="Z6" s="15"/>
      <c r="AA6" s="14"/>
      <c r="AB6" s="18">
        <f t="shared" si="4"/>
        <v>0</v>
      </c>
      <c r="AC6" s="19">
        <v>272.5</v>
      </c>
      <c r="AD6" s="17">
        <f t="shared" si="5"/>
        <v>732.5</v>
      </c>
      <c r="AE6" s="15"/>
      <c r="AF6" s="14"/>
      <c r="AG6" s="18">
        <f t="shared" si="6"/>
        <v>0</v>
      </c>
      <c r="AH6" s="15"/>
      <c r="AI6" s="14"/>
      <c r="AJ6" s="18">
        <f t="shared" si="7"/>
        <v>0</v>
      </c>
      <c r="AK6" s="15"/>
      <c r="AL6" s="14"/>
      <c r="AM6" s="18">
        <f t="shared" si="8"/>
        <v>0</v>
      </c>
      <c r="AN6" s="19">
        <v>392.5</v>
      </c>
      <c r="AO6" s="20">
        <f t="shared" si="9"/>
        <v>1125</v>
      </c>
      <c r="AP6" s="34">
        <f t="shared" si="10"/>
        <v>0</v>
      </c>
      <c r="AQ6" s="32">
        <f t="shared" si="11"/>
        <v>2480.175</v>
      </c>
      <c r="AR6" s="24"/>
      <c r="AS6" s="24"/>
    </row>
    <row r="7" spans="1:45" ht="12.75">
      <c r="A7" s="12"/>
      <c r="B7" s="12"/>
      <c r="C7" s="13"/>
      <c r="D7" s="25"/>
      <c r="E7" s="14"/>
      <c r="F7" s="12"/>
      <c r="G7" s="12"/>
      <c r="H7" s="15"/>
      <c r="I7" s="16"/>
      <c r="J7" s="17"/>
      <c r="K7" s="14"/>
      <c r="L7" s="18">
        <f t="shared" si="12"/>
        <v>0</v>
      </c>
      <c r="M7" s="15"/>
      <c r="N7" s="14"/>
      <c r="O7" s="18">
        <f t="shared" si="0"/>
        <v>0</v>
      </c>
      <c r="P7" s="15"/>
      <c r="Q7" s="14"/>
      <c r="R7" s="18">
        <f t="shared" si="1"/>
        <v>0</v>
      </c>
      <c r="S7" s="19"/>
      <c r="T7" s="17"/>
      <c r="U7" s="14"/>
      <c r="V7" s="18">
        <f t="shared" si="2"/>
        <v>0</v>
      </c>
      <c r="W7" s="15"/>
      <c r="X7" s="14"/>
      <c r="Y7" s="18">
        <f t="shared" si="3"/>
        <v>0</v>
      </c>
      <c r="Z7" s="15"/>
      <c r="AA7" s="14"/>
      <c r="AB7" s="18">
        <f t="shared" si="4"/>
        <v>0</v>
      </c>
      <c r="AC7" s="19"/>
      <c r="AD7" s="17"/>
      <c r="AE7" s="15"/>
      <c r="AF7" s="14"/>
      <c r="AG7" s="18">
        <f t="shared" si="6"/>
        <v>0</v>
      </c>
      <c r="AH7" s="15"/>
      <c r="AI7" s="14"/>
      <c r="AJ7" s="18">
        <f t="shared" si="7"/>
        <v>0</v>
      </c>
      <c r="AK7" s="15"/>
      <c r="AL7" s="14"/>
      <c r="AM7" s="18">
        <f t="shared" si="8"/>
        <v>0</v>
      </c>
      <c r="AN7" s="19"/>
      <c r="AO7" s="20"/>
      <c r="AP7" s="34">
        <f t="shared" si="10"/>
        <v>0</v>
      </c>
      <c r="AQ7" s="32"/>
      <c r="AR7" s="24"/>
      <c r="AS7" s="24"/>
    </row>
    <row r="8" spans="1:45" ht="12.75">
      <c r="A8" s="35" t="s">
        <v>70</v>
      </c>
      <c r="B8" s="12"/>
      <c r="C8" s="13"/>
      <c r="D8" s="25"/>
      <c r="E8" s="14"/>
      <c r="F8" s="12"/>
      <c r="G8" s="12"/>
      <c r="H8" s="15"/>
      <c r="I8" s="16"/>
      <c r="J8" s="17"/>
      <c r="K8" s="14"/>
      <c r="L8" s="18">
        <f t="shared" si="12"/>
        <v>0</v>
      </c>
      <c r="M8" s="15"/>
      <c r="N8" s="14"/>
      <c r="O8" s="18">
        <f t="shared" si="0"/>
        <v>0</v>
      </c>
      <c r="P8" s="15"/>
      <c r="Q8" s="14"/>
      <c r="R8" s="18">
        <f t="shared" si="1"/>
        <v>0</v>
      </c>
      <c r="S8" s="19"/>
      <c r="T8" s="17"/>
      <c r="U8" s="14"/>
      <c r="V8" s="18">
        <f t="shared" si="2"/>
        <v>0</v>
      </c>
      <c r="W8" s="15"/>
      <c r="X8" s="14"/>
      <c r="Y8" s="18">
        <f t="shared" si="3"/>
        <v>0</v>
      </c>
      <c r="Z8" s="15"/>
      <c r="AA8" s="14"/>
      <c r="AB8" s="18">
        <f t="shared" si="4"/>
        <v>0</v>
      </c>
      <c r="AC8" s="19"/>
      <c r="AD8" s="17"/>
      <c r="AE8" s="15"/>
      <c r="AF8" s="14"/>
      <c r="AG8" s="18">
        <f t="shared" si="6"/>
        <v>0</v>
      </c>
      <c r="AH8" s="15"/>
      <c r="AI8" s="14"/>
      <c r="AJ8" s="18">
        <f t="shared" si="7"/>
        <v>0</v>
      </c>
      <c r="AK8" s="15"/>
      <c r="AL8" s="14"/>
      <c r="AM8" s="18">
        <f t="shared" si="8"/>
        <v>0</v>
      </c>
      <c r="AN8" s="19"/>
      <c r="AO8" s="20"/>
      <c r="AP8" s="34">
        <f t="shared" si="10"/>
        <v>0</v>
      </c>
      <c r="AQ8" s="32"/>
      <c r="AR8" s="24"/>
      <c r="AS8" s="24"/>
    </row>
    <row r="9" spans="1:45" ht="12.75">
      <c r="A9" s="12" t="s">
        <v>71</v>
      </c>
      <c r="B9" s="12"/>
      <c r="C9" s="13"/>
      <c r="D9" s="13"/>
      <c r="E9" s="14"/>
      <c r="F9" s="12"/>
      <c r="G9" s="12"/>
      <c r="H9" s="15">
        <v>156.6</v>
      </c>
      <c r="I9" s="16" t="s">
        <v>77</v>
      </c>
      <c r="J9" s="17"/>
      <c r="K9" s="14"/>
      <c r="L9" s="18">
        <f t="shared" si="12"/>
        <v>0</v>
      </c>
      <c r="M9" s="15"/>
      <c r="N9" s="14"/>
      <c r="O9" s="18">
        <f t="shared" si="0"/>
        <v>0</v>
      </c>
      <c r="P9" s="15"/>
      <c r="Q9" s="14"/>
      <c r="R9" s="18">
        <f t="shared" si="1"/>
        <v>0</v>
      </c>
      <c r="S9" s="19">
        <v>550.5</v>
      </c>
      <c r="T9" s="17"/>
      <c r="U9" s="14"/>
      <c r="V9" s="18">
        <f t="shared" si="2"/>
        <v>0</v>
      </c>
      <c r="W9" s="15"/>
      <c r="X9" s="14"/>
      <c r="Y9" s="18">
        <f t="shared" si="3"/>
        <v>0</v>
      </c>
      <c r="Z9" s="15"/>
      <c r="AA9" s="14"/>
      <c r="AB9" s="18">
        <f t="shared" si="4"/>
        <v>0</v>
      </c>
      <c r="AC9" s="19">
        <v>305</v>
      </c>
      <c r="AD9" s="17">
        <f t="shared" si="5"/>
        <v>855.5</v>
      </c>
      <c r="AE9" s="15"/>
      <c r="AF9" s="14"/>
      <c r="AG9" s="18">
        <f t="shared" si="6"/>
        <v>0</v>
      </c>
      <c r="AH9" s="15"/>
      <c r="AI9" s="14"/>
      <c r="AJ9" s="18">
        <f t="shared" si="7"/>
        <v>0</v>
      </c>
      <c r="AK9" s="15"/>
      <c r="AL9" s="14"/>
      <c r="AM9" s="18">
        <f t="shared" si="8"/>
        <v>0</v>
      </c>
      <c r="AN9" s="19">
        <v>417.5</v>
      </c>
      <c r="AO9" s="20">
        <f t="shared" si="9"/>
        <v>1273</v>
      </c>
      <c r="AP9" s="34">
        <f t="shared" si="10"/>
        <v>0</v>
      </c>
      <c r="AQ9" s="32">
        <f t="shared" si="11"/>
        <v>2806.4558</v>
      </c>
      <c r="AR9" s="24">
        <v>1</v>
      </c>
      <c r="AS9" s="24"/>
    </row>
    <row r="10" spans="1:45" ht="12.75">
      <c r="A10" s="12" t="s">
        <v>72</v>
      </c>
      <c r="B10" s="12"/>
      <c r="C10" s="13"/>
      <c r="D10" s="25"/>
      <c r="E10" s="14"/>
      <c r="F10" s="12"/>
      <c r="G10" s="12"/>
      <c r="H10" s="15">
        <v>166.55</v>
      </c>
      <c r="I10" s="16" t="s">
        <v>77</v>
      </c>
      <c r="J10" s="17"/>
      <c r="K10" s="14"/>
      <c r="L10" s="18">
        <f t="shared" si="12"/>
        <v>0</v>
      </c>
      <c r="M10" s="15"/>
      <c r="N10" s="14"/>
      <c r="O10" s="18">
        <f t="shared" si="0"/>
        <v>0</v>
      </c>
      <c r="P10" s="15"/>
      <c r="Q10" s="14"/>
      <c r="R10" s="18">
        <f t="shared" si="1"/>
        <v>0</v>
      </c>
      <c r="S10" s="19">
        <v>532.5</v>
      </c>
      <c r="T10" s="17"/>
      <c r="U10" s="14"/>
      <c r="V10" s="18">
        <f t="shared" si="2"/>
        <v>0</v>
      </c>
      <c r="W10" s="15"/>
      <c r="X10" s="14"/>
      <c r="Y10" s="18">
        <f t="shared" si="3"/>
        <v>0</v>
      </c>
      <c r="Z10" s="15"/>
      <c r="AA10" s="14"/>
      <c r="AB10" s="18">
        <f t="shared" si="4"/>
        <v>0</v>
      </c>
      <c r="AC10" s="19">
        <v>365</v>
      </c>
      <c r="AD10" s="17">
        <f t="shared" si="5"/>
        <v>897.5</v>
      </c>
      <c r="AE10" s="15"/>
      <c r="AF10" s="14"/>
      <c r="AG10" s="18">
        <f t="shared" si="6"/>
        <v>0</v>
      </c>
      <c r="AH10" s="15"/>
      <c r="AI10" s="14"/>
      <c r="AJ10" s="18">
        <f t="shared" si="7"/>
        <v>0</v>
      </c>
      <c r="AK10" s="15"/>
      <c r="AL10" s="14"/>
      <c r="AM10" s="18">
        <f t="shared" si="8"/>
        <v>0</v>
      </c>
      <c r="AN10" s="19">
        <v>342.5</v>
      </c>
      <c r="AO10" s="20">
        <f t="shared" si="9"/>
        <v>1240</v>
      </c>
      <c r="AP10" s="34">
        <f t="shared" si="10"/>
        <v>0</v>
      </c>
      <c r="AQ10" s="32">
        <f t="shared" si="11"/>
        <v>2733.704</v>
      </c>
      <c r="AR10" s="24">
        <v>2</v>
      </c>
      <c r="AS10" s="24"/>
    </row>
    <row r="11" spans="1:45" ht="12.75">
      <c r="A11" s="12" t="s">
        <v>73</v>
      </c>
      <c r="B11" s="12"/>
      <c r="C11" s="13"/>
      <c r="D11" s="13"/>
      <c r="E11" s="14"/>
      <c r="F11" s="12"/>
      <c r="G11" s="12"/>
      <c r="H11" s="15">
        <v>138.7</v>
      </c>
      <c r="I11" s="16">
        <v>308</v>
      </c>
      <c r="J11" s="17"/>
      <c r="K11" s="14"/>
      <c r="L11" s="18">
        <f t="shared" si="12"/>
        <v>0</v>
      </c>
      <c r="M11" s="15"/>
      <c r="N11" s="14"/>
      <c r="O11" s="18">
        <f t="shared" si="0"/>
        <v>0</v>
      </c>
      <c r="P11" s="15"/>
      <c r="Q11" s="14"/>
      <c r="R11" s="18">
        <f t="shared" si="1"/>
        <v>0</v>
      </c>
      <c r="S11" s="19">
        <v>520.5</v>
      </c>
      <c r="T11" s="17"/>
      <c r="U11" s="14"/>
      <c r="V11" s="18">
        <f t="shared" si="2"/>
        <v>0</v>
      </c>
      <c r="W11" s="15"/>
      <c r="X11" s="14"/>
      <c r="Y11" s="18">
        <f t="shared" si="3"/>
        <v>0</v>
      </c>
      <c r="Z11" s="15"/>
      <c r="AA11" s="14"/>
      <c r="AB11" s="18">
        <f t="shared" si="4"/>
        <v>0</v>
      </c>
      <c r="AC11" s="19">
        <v>310</v>
      </c>
      <c r="AD11" s="17">
        <f t="shared" si="5"/>
        <v>830.5</v>
      </c>
      <c r="AE11" s="15"/>
      <c r="AF11" s="14"/>
      <c r="AG11" s="18">
        <f t="shared" si="6"/>
        <v>0</v>
      </c>
      <c r="AH11" s="15"/>
      <c r="AI11" s="14"/>
      <c r="AJ11" s="18">
        <f t="shared" si="7"/>
        <v>0</v>
      </c>
      <c r="AK11" s="15"/>
      <c r="AL11" s="14"/>
      <c r="AM11" s="18">
        <f t="shared" si="8"/>
        <v>0</v>
      </c>
      <c r="AN11" s="19">
        <v>335</v>
      </c>
      <c r="AO11" s="20">
        <f t="shared" si="9"/>
        <v>1165.5</v>
      </c>
      <c r="AP11" s="34">
        <f t="shared" si="10"/>
        <v>0</v>
      </c>
      <c r="AQ11" s="32">
        <f t="shared" si="11"/>
        <v>2569.4613</v>
      </c>
      <c r="AR11" s="24">
        <v>3</v>
      </c>
      <c r="AS11" s="24"/>
    </row>
    <row r="12" spans="1:45" ht="12.75">
      <c r="A12" s="12" t="s">
        <v>74</v>
      </c>
      <c r="B12" s="12"/>
      <c r="C12" s="13"/>
      <c r="D12" s="25"/>
      <c r="E12" s="14"/>
      <c r="F12" s="12"/>
      <c r="G12" s="12"/>
      <c r="H12" s="15">
        <v>138.8</v>
      </c>
      <c r="I12" s="16" t="s">
        <v>77</v>
      </c>
      <c r="J12" s="17"/>
      <c r="K12" s="14"/>
      <c r="L12" s="18">
        <f t="shared" si="12"/>
        <v>0</v>
      </c>
      <c r="M12" s="15"/>
      <c r="N12" s="14"/>
      <c r="O12" s="18">
        <f t="shared" si="0"/>
        <v>0</v>
      </c>
      <c r="P12" s="15"/>
      <c r="Q12" s="14"/>
      <c r="R12" s="18">
        <f t="shared" si="1"/>
        <v>0</v>
      </c>
      <c r="S12" s="19">
        <v>487.5</v>
      </c>
      <c r="T12" s="17"/>
      <c r="U12" s="14"/>
      <c r="V12" s="18">
        <f t="shared" si="2"/>
        <v>0</v>
      </c>
      <c r="W12" s="15"/>
      <c r="X12" s="14"/>
      <c r="Y12" s="18">
        <f t="shared" si="3"/>
        <v>0</v>
      </c>
      <c r="Z12" s="15"/>
      <c r="AA12" s="14"/>
      <c r="AB12" s="18">
        <f t="shared" si="4"/>
        <v>0</v>
      </c>
      <c r="AC12" s="19">
        <v>320</v>
      </c>
      <c r="AD12" s="17">
        <f t="shared" si="5"/>
        <v>807.5</v>
      </c>
      <c r="AE12" s="15"/>
      <c r="AF12" s="14"/>
      <c r="AG12" s="18">
        <f t="shared" si="6"/>
        <v>0</v>
      </c>
      <c r="AH12" s="15"/>
      <c r="AI12" s="14"/>
      <c r="AJ12" s="18">
        <f t="shared" si="7"/>
        <v>0</v>
      </c>
      <c r="AK12" s="15"/>
      <c r="AL12" s="14"/>
      <c r="AM12" s="18">
        <f t="shared" si="8"/>
        <v>0</v>
      </c>
      <c r="AN12" s="19">
        <v>332.5</v>
      </c>
      <c r="AO12" s="20">
        <f t="shared" si="9"/>
        <v>1140</v>
      </c>
      <c r="AP12" s="34">
        <f t="shared" si="10"/>
        <v>0</v>
      </c>
      <c r="AQ12" s="32">
        <f t="shared" si="11"/>
        <v>2513.244</v>
      </c>
      <c r="AR12" s="24"/>
      <c r="AS12" s="24"/>
    </row>
    <row r="13" spans="1:45" ht="12.75">
      <c r="A13" s="12" t="s">
        <v>75</v>
      </c>
      <c r="B13" s="12"/>
      <c r="C13" s="13"/>
      <c r="D13" s="25"/>
      <c r="E13" s="14"/>
      <c r="F13" s="12"/>
      <c r="G13" s="12"/>
      <c r="H13" s="15">
        <v>156.1</v>
      </c>
      <c r="I13" s="16" t="s">
        <v>77</v>
      </c>
      <c r="J13" s="17"/>
      <c r="K13" s="14"/>
      <c r="L13" s="18">
        <f t="shared" si="12"/>
        <v>0</v>
      </c>
      <c r="M13" s="15"/>
      <c r="N13" s="14"/>
      <c r="O13" s="18">
        <f t="shared" si="0"/>
        <v>0</v>
      </c>
      <c r="P13" s="15"/>
      <c r="Q13" s="14"/>
      <c r="R13" s="18">
        <f t="shared" si="1"/>
        <v>0</v>
      </c>
      <c r="S13" s="19">
        <v>507.5</v>
      </c>
      <c r="T13" s="17"/>
      <c r="U13" s="14"/>
      <c r="V13" s="18">
        <f t="shared" si="2"/>
        <v>0</v>
      </c>
      <c r="W13" s="15"/>
      <c r="X13" s="14"/>
      <c r="Y13" s="18">
        <f t="shared" si="3"/>
        <v>0</v>
      </c>
      <c r="Z13" s="15"/>
      <c r="AA13" s="14"/>
      <c r="AB13" s="18">
        <f t="shared" si="4"/>
        <v>0</v>
      </c>
      <c r="AC13" s="19">
        <v>200</v>
      </c>
      <c r="AD13" s="17">
        <f t="shared" si="5"/>
        <v>707.5</v>
      </c>
      <c r="AE13" s="15"/>
      <c r="AF13" s="14"/>
      <c r="AG13" s="18">
        <f t="shared" si="6"/>
        <v>0</v>
      </c>
      <c r="AH13" s="15"/>
      <c r="AI13" s="14"/>
      <c r="AJ13" s="18">
        <f t="shared" si="7"/>
        <v>0</v>
      </c>
      <c r="AK13" s="15"/>
      <c r="AL13" s="14"/>
      <c r="AM13" s="18">
        <f t="shared" si="8"/>
        <v>0</v>
      </c>
      <c r="AN13" s="19">
        <v>355</v>
      </c>
      <c r="AO13" s="20">
        <f t="shared" si="9"/>
        <v>1062.5</v>
      </c>
      <c r="AP13" s="34">
        <f t="shared" si="10"/>
        <v>0</v>
      </c>
      <c r="AQ13" s="32">
        <f t="shared" si="11"/>
        <v>2342.3875000000003</v>
      </c>
      <c r="AR13" s="24"/>
      <c r="AS13" s="24"/>
    </row>
    <row r="14" spans="1:45" ht="12.75">
      <c r="A14" s="12" t="s">
        <v>76</v>
      </c>
      <c r="B14" s="12"/>
      <c r="C14" s="13"/>
      <c r="D14" s="25"/>
      <c r="E14" s="14"/>
      <c r="F14" s="12"/>
      <c r="G14" s="12"/>
      <c r="H14" s="15">
        <v>152.5</v>
      </c>
      <c r="I14" s="16" t="s">
        <v>77</v>
      </c>
      <c r="J14" s="17"/>
      <c r="K14" s="14"/>
      <c r="L14" s="18">
        <f t="shared" si="12"/>
        <v>0</v>
      </c>
      <c r="M14" s="15"/>
      <c r="N14" s="14"/>
      <c r="O14" s="18">
        <f t="shared" si="0"/>
        <v>0</v>
      </c>
      <c r="P14" s="15"/>
      <c r="Q14" s="14"/>
      <c r="R14" s="18">
        <f t="shared" si="1"/>
        <v>0</v>
      </c>
      <c r="S14" s="19">
        <v>400</v>
      </c>
      <c r="T14" s="17"/>
      <c r="U14" s="14"/>
      <c r="V14" s="18">
        <f t="shared" si="2"/>
        <v>0</v>
      </c>
      <c r="W14" s="15"/>
      <c r="X14" s="14"/>
      <c r="Y14" s="18">
        <f t="shared" si="3"/>
        <v>0</v>
      </c>
      <c r="Z14" s="15"/>
      <c r="AA14" s="14"/>
      <c r="AB14" s="18">
        <f t="shared" si="4"/>
        <v>0</v>
      </c>
      <c r="AC14" s="19">
        <v>180</v>
      </c>
      <c r="AD14" s="17">
        <f t="shared" si="5"/>
        <v>580</v>
      </c>
      <c r="AE14" s="15"/>
      <c r="AF14" s="14"/>
      <c r="AG14" s="18">
        <f t="shared" si="6"/>
        <v>0</v>
      </c>
      <c r="AH14" s="15"/>
      <c r="AI14" s="14"/>
      <c r="AJ14" s="18">
        <f t="shared" si="7"/>
        <v>0</v>
      </c>
      <c r="AK14" s="15"/>
      <c r="AL14" s="14"/>
      <c r="AM14" s="18">
        <f t="shared" si="8"/>
        <v>0</v>
      </c>
      <c r="AN14" s="19">
        <v>380</v>
      </c>
      <c r="AO14" s="20">
        <f t="shared" si="9"/>
        <v>960</v>
      </c>
      <c r="AP14" s="34">
        <f t="shared" si="10"/>
        <v>0</v>
      </c>
      <c r="AQ14" s="32">
        <f t="shared" si="11"/>
        <v>2116.416</v>
      </c>
      <c r="AR14" s="24"/>
      <c r="AS14" s="24"/>
    </row>
    <row r="15" spans="1:45" ht="12.75">
      <c r="A15" s="12"/>
      <c r="B15" s="12"/>
      <c r="C15" s="13"/>
      <c r="D15" s="13"/>
      <c r="E15" s="14"/>
      <c r="F15" s="12"/>
      <c r="G15" s="12"/>
      <c r="H15" s="15"/>
      <c r="I15" s="16"/>
      <c r="J15" s="17"/>
      <c r="K15" s="14"/>
      <c r="L15" s="18">
        <f t="shared" si="12"/>
        <v>0</v>
      </c>
      <c r="M15" s="15"/>
      <c r="N15" s="14"/>
      <c r="O15" s="18">
        <f t="shared" si="0"/>
        <v>0</v>
      </c>
      <c r="P15" s="15"/>
      <c r="Q15" s="14"/>
      <c r="R15" s="18">
        <f t="shared" si="1"/>
        <v>0</v>
      </c>
      <c r="S15" s="19">
        <f>IF(COUNT(K15,N15)&gt;2,"out",MAX(L15,O15,R15))</f>
        <v>0</v>
      </c>
      <c r="T15" s="17"/>
      <c r="U15" s="14"/>
      <c r="V15" s="18">
        <f t="shared" si="2"/>
        <v>0</v>
      </c>
      <c r="W15" s="15"/>
      <c r="X15" s="14"/>
      <c r="Y15" s="18">
        <f t="shared" si="3"/>
        <v>0</v>
      </c>
      <c r="Z15" s="15"/>
      <c r="AA15" s="14"/>
      <c r="AB15" s="18">
        <f t="shared" si="4"/>
        <v>0</v>
      </c>
      <c r="AC15" s="19">
        <f>MAX(V15,Y15,AB15)</f>
        <v>0</v>
      </c>
      <c r="AD15" s="17">
        <f t="shared" si="5"/>
        <v>0</v>
      </c>
      <c r="AE15" s="15"/>
      <c r="AF15" s="14"/>
      <c r="AG15" s="18">
        <f t="shared" si="6"/>
        <v>0</v>
      </c>
      <c r="AH15" s="15"/>
      <c r="AI15" s="14"/>
      <c r="AJ15" s="18">
        <f t="shared" si="7"/>
        <v>0</v>
      </c>
      <c r="AK15" s="15"/>
      <c r="AL15" s="14"/>
      <c r="AM15" s="18">
        <f t="shared" si="8"/>
        <v>0</v>
      </c>
      <c r="AN15" s="19">
        <f>MAX(AG15,AJ15,AM15)</f>
        <v>0</v>
      </c>
      <c r="AO15" s="20">
        <f t="shared" si="9"/>
        <v>0</v>
      </c>
      <c r="AP15" s="34">
        <f t="shared" si="10"/>
        <v>0</v>
      </c>
      <c r="AQ15" s="32">
        <f t="shared" si="11"/>
        <v>0</v>
      </c>
      <c r="AR15" s="24"/>
      <c r="AS15" s="24"/>
    </row>
  </sheetData>
  <sheetProtection password="CCF6" sheet="1" objects="1" scenarios="1"/>
  <printOptions/>
  <pageMargins left="0.75" right="0.75" top="1" bottom="1" header="0.5" footer="0.5"/>
  <pageSetup orientation="landscape" r:id="rId1"/>
  <headerFooter alignWithMargins="0">
    <oddHeader>&amp;LMarch 3, 2007&amp;C2007 WPO Finals Men's Heavyweight &amp; SHW&amp;RColumbus, Ohio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76"/>
  <sheetViews>
    <sheetView workbookViewId="0" topLeftCell="A1">
      <selection activeCell="AQ45" sqref="AQ45"/>
    </sheetView>
  </sheetViews>
  <sheetFormatPr defaultColWidth="9.140625" defaultRowHeight="12.75"/>
  <cols>
    <col min="1" max="1" width="21.140625" style="27" customWidth="1"/>
    <col min="2" max="2" width="3.57421875" style="27" hidden="1" customWidth="1"/>
    <col min="3" max="4" width="6.140625" style="27" hidden="1" customWidth="1"/>
    <col min="5" max="7" width="3.57421875" style="27" hidden="1" customWidth="1"/>
    <col min="8" max="8" width="7.28125" style="27" customWidth="1"/>
    <col min="9" max="9" width="7.421875" style="27" customWidth="1"/>
    <col min="10" max="10" width="7.28125" style="27" hidden="1" customWidth="1"/>
    <col min="11" max="11" width="3.57421875" style="29" hidden="1" customWidth="1"/>
    <col min="12" max="12" width="7.28125" style="28" hidden="1" customWidth="1"/>
    <col min="13" max="13" width="7.28125" style="27" hidden="1" customWidth="1"/>
    <col min="14" max="14" width="3.57421875" style="29" hidden="1" customWidth="1"/>
    <col min="15" max="15" width="7.28125" style="28" hidden="1" customWidth="1"/>
    <col min="16" max="16" width="7.28125" style="27" hidden="1" customWidth="1"/>
    <col min="17" max="17" width="3.57421875" style="29" hidden="1" customWidth="1"/>
    <col min="18" max="18" width="7.28125" style="28" hidden="1" customWidth="1"/>
    <col min="19" max="19" width="8.28125" style="28" hidden="1" customWidth="1"/>
    <col min="20" max="20" width="7.28125" style="27" customWidth="1"/>
    <col min="21" max="21" width="3.57421875" style="27" customWidth="1"/>
    <col min="22" max="22" width="7.28125" style="28" hidden="1" customWidth="1"/>
    <col min="23" max="23" width="7.28125" style="27" customWidth="1"/>
    <col min="24" max="24" width="3.57421875" style="27" customWidth="1"/>
    <col min="25" max="25" width="7.28125" style="28" hidden="1" customWidth="1"/>
    <col min="26" max="26" width="7.28125" style="27" customWidth="1"/>
    <col min="27" max="27" width="3.57421875" style="27" customWidth="1"/>
    <col min="28" max="28" width="7.28125" style="28" hidden="1" customWidth="1"/>
    <col min="29" max="29" width="11.57421875" style="24" customWidth="1"/>
    <col min="30" max="30" width="8.00390625" style="24" customWidth="1"/>
    <col min="31" max="33" width="10.140625" style="27" hidden="1" customWidth="1"/>
    <col min="34" max="34" width="10.140625" style="28" hidden="1" customWidth="1"/>
    <col min="35" max="36" width="10.140625" style="27" hidden="1" customWidth="1"/>
    <col min="37" max="37" width="10.140625" style="28" hidden="1" customWidth="1"/>
    <col min="38" max="39" width="10.140625" style="27" hidden="1" customWidth="1"/>
    <col min="40" max="41" width="10.140625" style="28" hidden="1" customWidth="1"/>
    <col min="42" max="42" width="3.8515625" style="48" customWidth="1"/>
    <col min="43" max="43" width="10.140625" style="28" customWidth="1"/>
    <col min="44" max="44" width="9.8515625" style="28" hidden="1" customWidth="1"/>
    <col min="45" max="45" width="9.8515625" style="28" customWidth="1"/>
    <col min="46" max="46" width="2.00390625" style="28" customWidth="1"/>
    <col min="47" max="47" width="10.8515625" style="28" customWidth="1"/>
  </cols>
  <sheetData>
    <row r="1" spans="1:47" ht="106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40" t="s">
        <v>7</v>
      </c>
      <c r="AC1" s="23" t="s">
        <v>14</v>
      </c>
      <c r="AD1" s="23" t="s">
        <v>109</v>
      </c>
      <c r="AE1" s="42" t="s">
        <v>15</v>
      </c>
      <c r="AF1" s="1" t="s">
        <v>16</v>
      </c>
      <c r="AG1" s="5" t="s">
        <v>6</v>
      </c>
      <c r="AH1" s="6" t="s">
        <v>7</v>
      </c>
      <c r="AI1" s="1" t="s">
        <v>17</v>
      </c>
      <c r="AJ1" s="5" t="s">
        <v>6</v>
      </c>
      <c r="AK1" s="6" t="s">
        <v>7</v>
      </c>
      <c r="AL1" s="1" t="s">
        <v>18</v>
      </c>
      <c r="AM1" s="5" t="s">
        <v>6</v>
      </c>
      <c r="AN1" s="6" t="s">
        <v>7</v>
      </c>
      <c r="AO1" s="8" t="s">
        <v>19</v>
      </c>
      <c r="AP1" s="31" t="s">
        <v>110</v>
      </c>
      <c r="AQ1" s="11" t="s">
        <v>24</v>
      </c>
      <c r="AR1" s="33" t="s">
        <v>21</v>
      </c>
      <c r="AS1" s="31" t="s">
        <v>25</v>
      </c>
      <c r="AT1" s="23" t="s">
        <v>20</v>
      </c>
      <c r="AU1" s="23" t="s">
        <v>22</v>
      </c>
    </row>
    <row r="2" spans="1:47" ht="12.75">
      <c r="A2" s="12"/>
      <c r="B2" s="12"/>
      <c r="C2" s="12"/>
      <c r="D2" s="25"/>
      <c r="E2" s="14"/>
      <c r="F2" s="12"/>
      <c r="G2" s="12"/>
      <c r="H2" s="26"/>
      <c r="I2" s="22"/>
      <c r="J2" s="17"/>
      <c r="K2" s="14"/>
      <c r="L2" s="18">
        <f aca="true" t="shared" si="0" ref="L2:L13">IF(K2&gt;0,0,J2)</f>
        <v>0</v>
      </c>
      <c r="M2" s="15"/>
      <c r="N2" s="14"/>
      <c r="O2" s="18">
        <f aca="true" t="shared" si="1" ref="O2:O13">IF(N2&gt;0,0,M2)</f>
        <v>0</v>
      </c>
      <c r="P2" s="15"/>
      <c r="Q2" s="14"/>
      <c r="R2" s="18">
        <f aca="true" t="shared" si="2" ref="R2:R13">IF(Q2&gt;0,0,P2)</f>
        <v>0</v>
      </c>
      <c r="S2" s="19">
        <f aca="true" t="shared" si="3" ref="S2:S13">IF(COUNT(K2,N2)&gt;2,"out",MAX(L2,O2,R2))</f>
        <v>0</v>
      </c>
      <c r="T2" s="17"/>
      <c r="U2" s="14"/>
      <c r="V2" s="18"/>
      <c r="W2" s="15"/>
      <c r="X2" s="14"/>
      <c r="Y2" s="18"/>
      <c r="Z2" s="15"/>
      <c r="AA2" s="14"/>
      <c r="AB2" s="41"/>
      <c r="AC2" s="38"/>
      <c r="AD2" s="38"/>
      <c r="AE2" s="43">
        <f aca="true" t="shared" si="4" ref="AE2:AE13">S2+AC2</f>
        <v>0</v>
      </c>
      <c r="AF2" s="15"/>
      <c r="AG2" s="14"/>
      <c r="AH2" s="18">
        <f aca="true" t="shared" si="5" ref="AH2:AH13">IF(AG2&gt;0,0,AF2)</f>
        <v>0</v>
      </c>
      <c r="AI2" s="15"/>
      <c r="AJ2" s="14"/>
      <c r="AK2" s="18">
        <f aca="true" t="shared" si="6" ref="AK2:AK13">IF(AJ2&gt;0,0,AI2)</f>
        <v>0</v>
      </c>
      <c r="AL2" s="15"/>
      <c r="AM2" s="14"/>
      <c r="AN2" s="18">
        <f aca="true" t="shared" si="7" ref="AN2:AN13">IF(AM2&gt;0,0,AL2)</f>
        <v>0</v>
      </c>
      <c r="AO2" s="19">
        <f aca="true" t="shared" si="8" ref="AO2:AO13">MAX(AH2,AK2,AN2)</f>
        <v>0</v>
      </c>
      <c r="AP2" s="45"/>
      <c r="AQ2" s="20"/>
      <c r="AR2" s="34">
        <f aca="true" t="shared" si="9" ref="AR2:AR13">(AQ2*C2*D2)</f>
        <v>0</v>
      </c>
      <c r="AS2" s="32"/>
      <c r="AT2" s="24"/>
      <c r="AU2" s="24"/>
    </row>
    <row r="3" spans="1:47" ht="12.75">
      <c r="A3" s="36" t="s">
        <v>29</v>
      </c>
      <c r="B3" s="12"/>
      <c r="C3" s="13"/>
      <c r="D3" s="13"/>
      <c r="E3" s="14"/>
      <c r="F3" s="12"/>
      <c r="G3" s="12"/>
      <c r="H3" s="15"/>
      <c r="I3" s="16"/>
      <c r="J3" s="17"/>
      <c r="K3" s="14"/>
      <c r="L3" s="18">
        <f t="shared" si="0"/>
        <v>0</v>
      </c>
      <c r="M3" s="15"/>
      <c r="N3" s="14"/>
      <c r="O3" s="18">
        <f t="shared" si="1"/>
        <v>0</v>
      </c>
      <c r="P3" s="15"/>
      <c r="Q3" s="14"/>
      <c r="R3" s="18">
        <f t="shared" si="2"/>
        <v>0</v>
      </c>
      <c r="S3" s="19">
        <f t="shared" si="3"/>
        <v>0</v>
      </c>
      <c r="T3" s="17"/>
      <c r="U3" s="14"/>
      <c r="V3" s="18"/>
      <c r="W3" s="15"/>
      <c r="X3" s="14"/>
      <c r="Y3" s="18"/>
      <c r="Z3" s="15"/>
      <c r="AA3" s="14"/>
      <c r="AB3" s="41"/>
      <c r="AC3" s="38"/>
      <c r="AD3" s="38"/>
      <c r="AE3" s="43">
        <f t="shared" si="4"/>
        <v>0</v>
      </c>
      <c r="AF3" s="15"/>
      <c r="AG3" s="14"/>
      <c r="AH3" s="18">
        <f t="shared" si="5"/>
        <v>0</v>
      </c>
      <c r="AI3" s="15"/>
      <c r="AJ3" s="14"/>
      <c r="AK3" s="18">
        <f t="shared" si="6"/>
        <v>0</v>
      </c>
      <c r="AL3" s="15"/>
      <c r="AM3" s="14"/>
      <c r="AN3" s="18">
        <f t="shared" si="7"/>
        <v>0</v>
      </c>
      <c r="AO3" s="19">
        <f t="shared" si="8"/>
        <v>0</v>
      </c>
      <c r="AP3" s="45"/>
      <c r="AQ3" s="20"/>
      <c r="AR3" s="34">
        <f t="shared" si="9"/>
        <v>0</v>
      </c>
      <c r="AS3" s="32"/>
      <c r="AT3" s="24"/>
      <c r="AU3" s="24"/>
    </row>
    <row r="4" spans="1:47" ht="12.75">
      <c r="A4" s="30" t="s">
        <v>91</v>
      </c>
      <c r="B4" s="12"/>
      <c r="C4" s="13"/>
      <c r="D4" s="25"/>
      <c r="E4" s="14"/>
      <c r="F4" s="12"/>
      <c r="G4" s="12"/>
      <c r="H4" s="15">
        <v>55.25</v>
      </c>
      <c r="I4" s="16">
        <v>132</v>
      </c>
      <c r="J4" s="17"/>
      <c r="K4" s="14"/>
      <c r="L4" s="18">
        <f t="shared" si="0"/>
        <v>0</v>
      </c>
      <c r="M4" s="15"/>
      <c r="N4" s="14"/>
      <c r="O4" s="18">
        <f t="shared" si="1"/>
        <v>0</v>
      </c>
      <c r="P4" s="15"/>
      <c r="Q4" s="14"/>
      <c r="R4" s="18">
        <f t="shared" si="2"/>
        <v>0</v>
      </c>
      <c r="S4" s="19">
        <f t="shared" si="3"/>
        <v>0</v>
      </c>
      <c r="T4" s="17">
        <v>137.5</v>
      </c>
      <c r="U4" s="14"/>
      <c r="V4" s="18">
        <f>IF(U4&gt;0,0,T4)</f>
        <v>137.5</v>
      </c>
      <c r="W4" s="15">
        <v>152.5</v>
      </c>
      <c r="X4" s="14"/>
      <c r="Y4" s="18">
        <f>IF(X4&gt;0,0,W4)</f>
        <v>152.5</v>
      </c>
      <c r="Z4" s="15"/>
      <c r="AA4" s="14"/>
      <c r="AB4" s="41">
        <f>IF(AA4&gt;0,0,Z4)</f>
        <v>0</v>
      </c>
      <c r="AC4" s="38">
        <f>MAX(V4,Y4,AB4)</f>
        <v>152.5</v>
      </c>
      <c r="AD4" s="38"/>
      <c r="AE4" s="43">
        <f t="shared" si="4"/>
        <v>152.5</v>
      </c>
      <c r="AF4" s="15"/>
      <c r="AG4" s="14"/>
      <c r="AH4" s="18">
        <f t="shared" si="5"/>
        <v>0</v>
      </c>
      <c r="AI4" s="15"/>
      <c r="AJ4" s="14"/>
      <c r="AK4" s="18">
        <f t="shared" si="6"/>
        <v>0</v>
      </c>
      <c r="AL4" s="15"/>
      <c r="AM4" s="14"/>
      <c r="AN4" s="18">
        <f t="shared" si="7"/>
        <v>0</v>
      </c>
      <c r="AO4" s="19">
        <f t="shared" si="8"/>
        <v>0</v>
      </c>
      <c r="AP4" s="45"/>
      <c r="AQ4" s="20">
        <f>(AO4+AC4+S4)</f>
        <v>152.5</v>
      </c>
      <c r="AR4" s="34">
        <f t="shared" si="9"/>
        <v>0</v>
      </c>
      <c r="AS4" s="32">
        <f>(AQ4*2.2046)</f>
        <v>336.2015</v>
      </c>
      <c r="AT4" s="24"/>
      <c r="AU4" s="24"/>
    </row>
    <row r="5" spans="1:47" ht="12.75">
      <c r="A5" s="30" t="s">
        <v>92</v>
      </c>
      <c r="B5" s="12"/>
      <c r="C5" s="13"/>
      <c r="D5" s="25"/>
      <c r="E5" s="14"/>
      <c r="F5" s="12"/>
      <c r="G5" s="12"/>
      <c r="H5" s="15">
        <v>92</v>
      </c>
      <c r="I5" s="16" t="s">
        <v>77</v>
      </c>
      <c r="J5" s="17"/>
      <c r="K5" s="14"/>
      <c r="L5" s="18">
        <f t="shared" si="0"/>
        <v>0</v>
      </c>
      <c r="M5" s="15"/>
      <c r="N5" s="14"/>
      <c r="O5" s="18">
        <f t="shared" si="1"/>
        <v>0</v>
      </c>
      <c r="P5" s="15"/>
      <c r="Q5" s="14"/>
      <c r="R5" s="18">
        <f t="shared" si="2"/>
        <v>0</v>
      </c>
      <c r="S5" s="19">
        <f t="shared" si="3"/>
        <v>0</v>
      </c>
      <c r="T5" s="17">
        <v>155</v>
      </c>
      <c r="U5" s="14"/>
      <c r="V5" s="18">
        <f>IF(U5&gt;0,0,T5)</f>
        <v>155</v>
      </c>
      <c r="W5" s="15">
        <v>167.5</v>
      </c>
      <c r="X5" s="14" t="s">
        <v>107</v>
      </c>
      <c r="Y5" s="18">
        <f>IF(X5&gt;0,0,W5)</f>
        <v>0</v>
      </c>
      <c r="Z5" s="15"/>
      <c r="AA5" s="14"/>
      <c r="AB5" s="41">
        <f>IF(AA5&gt;0,0,Z5)</f>
        <v>0</v>
      </c>
      <c r="AC5" s="38">
        <f>MAX(V5,Y5,AB5)</f>
        <v>155</v>
      </c>
      <c r="AD5" s="38"/>
      <c r="AE5" s="43">
        <f t="shared" si="4"/>
        <v>155</v>
      </c>
      <c r="AF5" s="15"/>
      <c r="AG5" s="14"/>
      <c r="AH5" s="18">
        <f t="shared" si="5"/>
        <v>0</v>
      </c>
      <c r="AI5" s="15"/>
      <c r="AJ5" s="14"/>
      <c r="AK5" s="18">
        <f t="shared" si="6"/>
        <v>0</v>
      </c>
      <c r="AL5" s="15"/>
      <c r="AM5" s="14"/>
      <c r="AN5" s="18">
        <f t="shared" si="7"/>
        <v>0</v>
      </c>
      <c r="AO5" s="19">
        <f t="shared" si="8"/>
        <v>0</v>
      </c>
      <c r="AP5" s="45"/>
      <c r="AQ5" s="20">
        <f>(AO5+AC5+S5)</f>
        <v>155</v>
      </c>
      <c r="AR5" s="34">
        <f t="shared" si="9"/>
        <v>0</v>
      </c>
      <c r="AS5" s="32">
        <f>(AQ5*2.2046)</f>
        <v>341.713</v>
      </c>
      <c r="AT5" s="24"/>
      <c r="AU5" s="24"/>
    </row>
    <row r="6" spans="1:47" ht="12.75">
      <c r="A6" s="30"/>
      <c r="B6" s="12"/>
      <c r="C6" s="13"/>
      <c r="D6" s="25"/>
      <c r="E6" s="14"/>
      <c r="F6" s="12"/>
      <c r="G6" s="12"/>
      <c r="H6" s="15"/>
      <c r="I6" s="16"/>
      <c r="J6" s="17"/>
      <c r="K6" s="14"/>
      <c r="L6" s="18">
        <f t="shared" si="0"/>
        <v>0</v>
      </c>
      <c r="M6" s="15"/>
      <c r="N6" s="14"/>
      <c r="O6" s="18">
        <f t="shared" si="1"/>
        <v>0</v>
      </c>
      <c r="P6" s="15"/>
      <c r="Q6" s="14"/>
      <c r="R6" s="18">
        <f t="shared" si="2"/>
        <v>0</v>
      </c>
      <c r="S6" s="19">
        <f t="shared" si="3"/>
        <v>0</v>
      </c>
      <c r="T6" s="17"/>
      <c r="U6" s="14"/>
      <c r="V6" s="18"/>
      <c r="W6" s="15"/>
      <c r="X6" s="14"/>
      <c r="Y6" s="18"/>
      <c r="Z6" s="15"/>
      <c r="AA6" s="14"/>
      <c r="AB6" s="41"/>
      <c r="AC6" s="38"/>
      <c r="AD6" s="38"/>
      <c r="AE6" s="43">
        <f t="shared" si="4"/>
        <v>0</v>
      </c>
      <c r="AF6" s="15"/>
      <c r="AG6" s="14"/>
      <c r="AH6" s="18">
        <f t="shared" si="5"/>
        <v>0</v>
      </c>
      <c r="AI6" s="15"/>
      <c r="AJ6" s="14"/>
      <c r="AK6" s="18">
        <f t="shared" si="6"/>
        <v>0</v>
      </c>
      <c r="AL6" s="15"/>
      <c r="AM6" s="14"/>
      <c r="AN6" s="18">
        <f t="shared" si="7"/>
        <v>0</v>
      </c>
      <c r="AO6" s="19">
        <f t="shared" si="8"/>
        <v>0</v>
      </c>
      <c r="AP6" s="45"/>
      <c r="AQ6" s="20"/>
      <c r="AR6" s="34">
        <f t="shared" si="9"/>
        <v>0</v>
      </c>
      <c r="AS6" s="32"/>
      <c r="AT6" s="24"/>
      <c r="AU6" s="24"/>
    </row>
    <row r="7" spans="1:47" ht="12.75">
      <c r="A7" s="36" t="s">
        <v>93</v>
      </c>
      <c r="B7" s="12"/>
      <c r="C7" s="13"/>
      <c r="D7" s="25"/>
      <c r="E7" s="14"/>
      <c r="F7" s="12"/>
      <c r="G7" s="12"/>
      <c r="H7" s="15"/>
      <c r="I7" s="16"/>
      <c r="J7" s="17"/>
      <c r="K7" s="14"/>
      <c r="L7" s="18">
        <f t="shared" si="0"/>
        <v>0</v>
      </c>
      <c r="M7" s="15"/>
      <c r="N7" s="14"/>
      <c r="O7" s="18">
        <f t="shared" si="1"/>
        <v>0</v>
      </c>
      <c r="P7" s="15"/>
      <c r="Q7" s="14"/>
      <c r="R7" s="18">
        <f t="shared" si="2"/>
        <v>0</v>
      </c>
      <c r="S7" s="19">
        <f t="shared" si="3"/>
        <v>0</v>
      </c>
      <c r="T7" s="17"/>
      <c r="U7" s="14"/>
      <c r="V7" s="18"/>
      <c r="W7" s="15"/>
      <c r="X7" s="14"/>
      <c r="Y7" s="18"/>
      <c r="Z7" s="15"/>
      <c r="AA7" s="14"/>
      <c r="AB7" s="41"/>
      <c r="AC7" s="38"/>
      <c r="AD7" s="38"/>
      <c r="AE7" s="43">
        <f t="shared" si="4"/>
        <v>0</v>
      </c>
      <c r="AF7" s="15"/>
      <c r="AG7" s="14"/>
      <c r="AH7" s="18">
        <f t="shared" si="5"/>
        <v>0</v>
      </c>
      <c r="AI7" s="15"/>
      <c r="AJ7" s="14"/>
      <c r="AK7" s="18">
        <f t="shared" si="6"/>
        <v>0</v>
      </c>
      <c r="AL7" s="15"/>
      <c r="AM7" s="14"/>
      <c r="AN7" s="18">
        <f t="shared" si="7"/>
        <v>0</v>
      </c>
      <c r="AO7" s="19">
        <f t="shared" si="8"/>
        <v>0</v>
      </c>
      <c r="AP7" s="45"/>
      <c r="AQ7" s="20"/>
      <c r="AR7" s="34">
        <f t="shared" si="9"/>
        <v>0</v>
      </c>
      <c r="AS7" s="32"/>
      <c r="AT7" s="24"/>
      <c r="AU7" s="24"/>
    </row>
    <row r="8" spans="1:47" ht="12.75">
      <c r="A8" s="30" t="s">
        <v>98</v>
      </c>
      <c r="B8" s="12"/>
      <c r="C8" s="13"/>
      <c r="D8" s="13"/>
      <c r="E8" s="14"/>
      <c r="F8" s="12"/>
      <c r="G8" s="12"/>
      <c r="H8" s="15">
        <v>82.4</v>
      </c>
      <c r="I8" s="16">
        <v>181</v>
      </c>
      <c r="J8" s="17"/>
      <c r="K8" s="14"/>
      <c r="L8" s="18">
        <f t="shared" si="0"/>
        <v>0</v>
      </c>
      <c r="M8" s="15"/>
      <c r="N8" s="14"/>
      <c r="O8" s="18">
        <f t="shared" si="1"/>
        <v>0</v>
      </c>
      <c r="P8" s="15"/>
      <c r="Q8" s="14"/>
      <c r="R8" s="18">
        <f t="shared" si="2"/>
        <v>0</v>
      </c>
      <c r="S8" s="19">
        <f t="shared" si="3"/>
        <v>0</v>
      </c>
      <c r="T8" s="17">
        <v>287.5</v>
      </c>
      <c r="U8" s="14"/>
      <c r="V8" s="18">
        <f aca="true" t="shared" si="10" ref="V8:V13">IF(U8&gt;0,0,T8)</f>
        <v>287.5</v>
      </c>
      <c r="W8" s="15">
        <v>297.5</v>
      </c>
      <c r="X8" s="14"/>
      <c r="Y8" s="18">
        <f aca="true" t="shared" si="11" ref="Y8:Y13">IF(X8&gt;0,0,W8)</f>
        <v>297.5</v>
      </c>
      <c r="Z8" s="15">
        <v>306</v>
      </c>
      <c r="AA8" s="14"/>
      <c r="AB8" s="41">
        <f aca="true" t="shared" si="12" ref="AB8:AB13">IF(AA8&gt;0,0,Z8)</f>
        <v>306</v>
      </c>
      <c r="AC8" s="38">
        <f aca="true" t="shared" si="13" ref="AC8:AC13">MAX(V8,Y8,AB8)</f>
        <v>306</v>
      </c>
      <c r="AD8" s="38">
        <v>308</v>
      </c>
      <c r="AE8" s="43">
        <f t="shared" si="4"/>
        <v>306</v>
      </c>
      <c r="AF8" s="15"/>
      <c r="AG8" s="14"/>
      <c r="AH8" s="18">
        <f t="shared" si="5"/>
        <v>0</v>
      </c>
      <c r="AI8" s="15"/>
      <c r="AJ8" s="14"/>
      <c r="AK8" s="18">
        <f t="shared" si="6"/>
        <v>0</v>
      </c>
      <c r="AL8" s="15"/>
      <c r="AM8" s="14"/>
      <c r="AN8" s="18">
        <f t="shared" si="7"/>
        <v>0</v>
      </c>
      <c r="AO8" s="19">
        <f t="shared" si="8"/>
        <v>0</v>
      </c>
      <c r="AP8" s="45"/>
      <c r="AQ8" s="20">
        <v>308</v>
      </c>
      <c r="AR8" s="34">
        <f t="shared" si="9"/>
        <v>0</v>
      </c>
      <c r="AS8" s="32">
        <f aca="true" t="shared" si="14" ref="AS8:AS13">(AQ8*2.2046)</f>
        <v>679.0168</v>
      </c>
      <c r="AT8" s="24">
        <v>1</v>
      </c>
      <c r="AU8" s="24"/>
    </row>
    <row r="9" spans="1:47" ht="12.75">
      <c r="A9" s="12" t="s">
        <v>99</v>
      </c>
      <c r="B9" s="12"/>
      <c r="C9" s="13"/>
      <c r="D9" s="25"/>
      <c r="E9" s="14"/>
      <c r="F9" s="12"/>
      <c r="G9" s="12"/>
      <c r="H9" s="15">
        <v>81.9</v>
      </c>
      <c r="I9" s="16">
        <v>181</v>
      </c>
      <c r="J9" s="15"/>
      <c r="K9" s="14"/>
      <c r="L9" s="18">
        <f t="shared" si="0"/>
        <v>0</v>
      </c>
      <c r="M9" s="15"/>
      <c r="N9" s="14"/>
      <c r="O9" s="18">
        <f t="shared" si="1"/>
        <v>0</v>
      </c>
      <c r="P9" s="15"/>
      <c r="Q9" s="14"/>
      <c r="R9" s="18">
        <f t="shared" si="2"/>
        <v>0</v>
      </c>
      <c r="S9" s="19">
        <f t="shared" si="3"/>
        <v>0</v>
      </c>
      <c r="T9" s="17">
        <v>300</v>
      </c>
      <c r="U9" s="14"/>
      <c r="V9" s="18">
        <f t="shared" si="10"/>
        <v>300</v>
      </c>
      <c r="W9" s="15">
        <v>305</v>
      </c>
      <c r="X9" s="14"/>
      <c r="Y9" s="18">
        <f t="shared" si="11"/>
        <v>305</v>
      </c>
      <c r="Z9" s="15">
        <v>307.5</v>
      </c>
      <c r="AA9" s="14"/>
      <c r="AB9" s="41">
        <f t="shared" si="12"/>
        <v>307.5</v>
      </c>
      <c r="AC9" s="38">
        <f t="shared" si="13"/>
        <v>307.5</v>
      </c>
      <c r="AD9" s="38">
        <v>310</v>
      </c>
      <c r="AE9" s="43">
        <f t="shared" si="4"/>
        <v>307.5</v>
      </c>
      <c r="AF9" s="15"/>
      <c r="AG9" s="14"/>
      <c r="AH9" s="18">
        <f t="shared" si="5"/>
        <v>0</v>
      </c>
      <c r="AI9" s="15"/>
      <c r="AJ9" s="14"/>
      <c r="AK9" s="18">
        <f t="shared" si="6"/>
        <v>0</v>
      </c>
      <c r="AL9" s="15"/>
      <c r="AM9" s="14"/>
      <c r="AN9" s="18">
        <f t="shared" si="7"/>
        <v>0</v>
      </c>
      <c r="AO9" s="19">
        <f t="shared" si="8"/>
        <v>0</v>
      </c>
      <c r="AP9" s="49" t="s">
        <v>107</v>
      </c>
      <c r="AQ9" s="20">
        <f>(AO9+AC9+S9)</f>
        <v>307.5</v>
      </c>
      <c r="AR9" s="34">
        <f t="shared" si="9"/>
        <v>0</v>
      </c>
      <c r="AS9" s="32">
        <f t="shared" si="14"/>
        <v>677.9145000000001</v>
      </c>
      <c r="AT9" s="24">
        <v>2</v>
      </c>
      <c r="AU9" s="24"/>
    </row>
    <row r="10" spans="1:47" ht="12.75">
      <c r="A10" s="30" t="s">
        <v>108</v>
      </c>
      <c r="B10" s="12"/>
      <c r="C10" s="13"/>
      <c r="D10" s="13"/>
      <c r="E10" s="14"/>
      <c r="F10" s="12"/>
      <c r="G10" s="12"/>
      <c r="H10" s="15">
        <v>82.5</v>
      </c>
      <c r="I10" s="16">
        <v>181</v>
      </c>
      <c r="J10" s="15"/>
      <c r="K10" s="14"/>
      <c r="L10" s="18">
        <f t="shared" si="0"/>
        <v>0</v>
      </c>
      <c r="M10" s="15"/>
      <c r="N10" s="14"/>
      <c r="O10" s="18">
        <f t="shared" si="1"/>
        <v>0</v>
      </c>
      <c r="P10" s="15"/>
      <c r="Q10" s="14"/>
      <c r="R10" s="18">
        <f t="shared" si="2"/>
        <v>0</v>
      </c>
      <c r="S10" s="19">
        <f t="shared" si="3"/>
        <v>0</v>
      </c>
      <c r="T10" s="17">
        <v>290</v>
      </c>
      <c r="U10" s="14" t="s">
        <v>107</v>
      </c>
      <c r="V10" s="18">
        <f t="shared" si="10"/>
        <v>0</v>
      </c>
      <c r="W10" s="15">
        <v>290</v>
      </c>
      <c r="X10" s="14"/>
      <c r="Y10" s="18">
        <f t="shared" si="11"/>
        <v>290</v>
      </c>
      <c r="Z10" s="15">
        <v>300.5</v>
      </c>
      <c r="AA10" s="14" t="s">
        <v>107</v>
      </c>
      <c r="AB10" s="41">
        <f t="shared" si="12"/>
        <v>0</v>
      </c>
      <c r="AC10" s="38">
        <f t="shared" si="13"/>
        <v>290</v>
      </c>
      <c r="AD10" s="38"/>
      <c r="AE10" s="43">
        <f t="shared" si="4"/>
        <v>290</v>
      </c>
      <c r="AF10" s="15"/>
      <c r="AG10" s="14"/>
      <c r="AH10" s="18">
        <f t="shared" si="5"/>
        <v>0</v>
      </c>
      <c r="AI10" s="15"/>
      <c r="AJ10" s="14"/>
      <c r="AK10" s="18">
        <f t="shared" si="6"/>
        <v>0</v>
      </c>
      <c r="AL10" s="15"/>
      <c r="AM10" s="14"/>
      <c r="AN10" s="18">
        <f t="shared" si="7"/>
        <v>0</v>
      </c>
      <c r="AO10" s="19">
        <f t="shared" si="8"/>
        <v>0</v>
      </c>
      <c r="AP10" s="45"/>
      <c r="AQ10" s="20">
        <f>(AO10+AC10+S10)</f>
        <v>290</v>
      </c>
      <c r="AR10" s="34">
        <f t="shared" si="9"/>
        <v>0</v>
      </c>
      <c r="AS10" s="32">
        <f t="shared" si="14"/>
        <v>639.3340000000001</v>
      </c>
      <c r="AT10" s="24">
        <v>3</v>
      </c>
      <c r="AU10" s="24"/>
    </row>
    <row r="11" spans="1:47" ht="12.75">
      <c r="A11" s="30" t="s">
        <v>97</v>
      </c>
      <c r="B11" s="12"/>
      <c r="C11" s="13"/>
      <c r="D11" s="25"/>
      <c r="E11" s="14"/>
      <c r="F11" s="12"/>
      <c r="G11" s="12"/>
      <c r="H11" s="15">
        <v>82.25</v>
      </c>
      <c r="I11" s="16">
        <v>181</v>
      </c>
      <c r="J11" s="15"/>
      <c r="K11" s="14"/>
      <c r="L11" s="18">
        <f t="shared" si="0"/>
        <v>0</v>
      </c>
      <c r="M11" s="15"/>
      <c r="N11" s="14"/>
      <c r="O11" s="18">
        <f t="shared" si="1"/>
        <v>0</v>
      </c>
      <c r="P11" s="15"/>
      <c r="Q11" s="14"/>
      <c r="R11" s="18">
        <f t="shared" si="2"/>
        <v>0</v>
      </c>
      <c r="S11" s="19">
        <f t="shared" si="3"/>
        <v>0</v>
      </c>
      <c r="T11" s="17">
        <v>287.5</v>
      </c>
      <c r="U11" s="14"/>
      <c r="V11" s="18">
        <f t="shared" si="10"/>
        <v>287.5</v>
      </c>
      <c r="W11" s="15">
        <v>295</v>
      </c>
      <c r="X11" s="14" t="s">
        <v>107</v>
      </c>
      <c r="Y11" s="18">
        <f t="shared" si="11"/>
        <v>0</v>
      </c>
      <c r="Z11" s="15">
        <v>305.5</v>
      </c>
      <c r="AA11" s="14" t="s">
        <v>107</v>
      </c>
      <c r="AB11" s="41">
        <f t="shared" si="12"/>
        <v>0</v>
      </c>
      <c r="AC11" s="38">
        <f t="shared" si="13"/>
        <v>287.5</v>
      </c>
      <c r="AD11" s="38"/>
      <c r="AE11" s="43">
        <f t="shared" si="4"/>
        <v>287.5</v>
      </c>
      <c r="AF11" s="15"/>
      <c r="AG11" s="14"/>
      <c r="AH11" s="18">
        <f t="shared" si="5"/>
        <v>0</v>
      </c>
      <c r="AI11" s="15"/>
      <c r="AJ11" s="14"/>
      <c r="AK11" s="18">
        <f t="shared" si="6"/>
        <v>0</v>
      </c>
      <c r="AL11" s="15"/>
      <c r="AM11" s="14"/>
      <c r="AN11" s="18">
        <f t="shared" si="7"/>
        <v>0</v>
      </c>
      <c r="AO11" s="19">
        <f t="shared" si="8"/>
        <v>0</v>
      </c>
      <c r="AP11" s="45"/>
      <c r="AQ11" s="20">
        <f>(AO11+AC11+S11)</f>
        <v>287.5</v>
      </c>
      <c r="AR11" s="34">
        <f t="shared" si="9"/>
        <v>0</v>
      </c>
      <c r="AS11" s="32">
        <f t="shared" si="14"/>
        <v>633.8225</v>
      </c>
      <c r="AT11" s="24"/>
      <c r="AU11" s="24"/>
    </row>
    <row r="12" spans="1:47" ht="12.75">
      <c r="A12" s="30" t="s">
        <v>96</v>
      </c>
      <c r="B12" s="12"/>
      <c r="C12" s="12"/>
      <c r="D12" s="25"/>
      <c r="E12" s="14"/>
      <c r="F12" s="12"/>
      <c r="G12" s="12"/>
      <c r="H12" s="26">
        <v>82.4</v>
      </c>
      <c r="I12" s="16">
        <v>181</v>
      </c>
      <c r="J12" s="15"/>
      <c r="K12" s="14"/>
      <c r="L12" s="18">
        <f t="shared" si="0"/>
        <v>0</v>
      </c>
      <c r="M12" s="15"/>
      <c r="N12" s="14"/>
      <c r="O12" s="18">
        <f t="shared" si="1"/>
        <v>0</v>
      </c>
      <c r="P12" s="15"/>
      <c r="Q12" s="14"/>
      <c r="R12" s="18">
        <f t="shared" si="2"/>
        <v>0</v>
      </c>
      <c r="S12" s="19">
        <f t="shared" si="3"/>
        <v>0</v>
      </c>
      <c r="T12" s="17">
        <v>270</v>
      </c>
      <c r="U12" s="14"/>
      <c r="V12" s="18">
        <f t="shared" si="10"/>
        <v>270</v>
      </c>
      <c r="W12" s="15">
        <v>275</v>
      </c>
      <c r="X12" s="14"/>
      <c r="Y12" s="18">
        <f t="shared" si="11"/>
        <v>275</v>
      </c>
      <c r="Z12" s="15">
        <v>280</v>
      </c>
      <c r="AA12" s="14"/>
      <c r="AB12" s="41">
        <f t="shared" si="12"/>
        <v>280</v>
      </c>
      <c r="AC12" s="38">
        <f t="shared" si="13"/>
        <v>280</v>
      </c>
      <c r="AD12" s="38"/>
      <c r="AE12" s="43">
        <f t="shared" si="4"/>
        <v>280</v>
      </c>
      <c r="AF12" s="15"/>
      <c r="AG12" s="14"/>
      <c r="AH12" s="18">
        <f t="shared" si="5"/>
        <v>0</v>
      </c>
      <c r="AI12" s="15"/>
      <c r="AJ12" s="14"/>
      <c r="AK12" s="18">
        <f t="shared" si="6"/>
        <v>0</v>
      </c>
      <c r="AL12" s="15"/>
      <c r="AM12" s="14"/>
      <c r="AN12" s="18">
        <f t="shared" si="7"/>
        <v>0</v>
      </c>
      <c r="AO12" s="19">
        <f t="shared" si="8"/>
        <v>0</v>
      </c>
      <c r="AP12" s="45"/>
      <c r="AQ12" s="20">
        <f>(AO12+AC12+S12)</f>
        <v>280</v>
      </c>
      <c r="AR12" s="34">
        <f t="shared" si="9"/>
        <v>0</v>
      </c>
      <c r="AS12" s="32">
        <f t="shared" si="14"/>
        <v>617.288</v>
      </c>
      <c r="AT12" s="24"/>
      <c r="AU12" s="24"/>
    </row>
    <row r="13" spans="1:47" ht="12.75">
      <c r="A13" s="30" t="s">
        <v>94</v>
      </c>
      <c r="B13" s="12"/>
      <c r="C13" s="13"/>
      <c r="D13" s="25"/>
      <c r="E13" s="14"/>
      <c r="F13" s="12"/>
      <c r="G13" s="12"/>
      <c r="H13" s="15">
        <v>65.9</v>
      </c>
      <c r="I13" s="16">
        <v>148</v>
      </c>
      <c r="J13" s="15"/>
      <c r="K13" s="14"/>
      <c r="L13" s="18">
        <f t="shared" si="0"/>
        <v>0</v>
      </c>
      <c r="M13" s="15"/>
      <c r="N13" s="14"/>
      <c r="O13" s="18">
        <f t="shared" si="1"/>
        <v>0</v>
      </c>
      <c r="P13" s="15"/>
      <c r="Q13" s="14"/>
      <c r="R13" s="18">
        <f t="shared" si="2"/>
        <v>0</v>
      </c>
      <c r="S13" s="19">
        <f t="shared" si="3"/>
        <v>0</v>
      </c>
      <c r="T13" s="17">
        <v>215</v>
      </c>
      <c r="U13" s="14"/>
      <c r="V13" s="18">
        <f t="shared" si="10"/>
        <v>215</v>
      </c>
      <c r="W13" s="15">
        <v>228</v>
      </c>
      <c r="X13" s="14"/>
      <c r="Y13" s="18">
        <f t="shared" si="11"/>
        <v>228</v>
      </c>
      <c r="Z13" s="15">
        <v>250</v>
      </c>
      <c r="AA13" s="14" t="s">
        <v>107</v>
      </c>
      <c r="AB13" s="41">
        <f t="shared" si="12"/>
        <v>0</v>
      </c>
      <c r="AC13" s="38">
        <f t="shared" si="13"/>
        <v>228</v>
      </c>
      <c r="AD13" s="38"/>
      <c r="AE13" s="43">
        <f t="shared" si="4"/>
        <v>228</v>
      </c>
      <c r="AF13" s="15"/>
      <c r="AG13" s="14"/>
      <c r="AH13" s="18">
        <f t="shared" si="5"/>
        <v>0</v>
      </c>
      <c r="AI13" s="15"/>
      <c r="AJ13" s="14"/>
      <c r="AK13" s="18">
        <f t="shared" si="6"/>
        <v>0</v>
      </c>
      <c r="AL13" s="15"/>
      <c r="AM13" s="14"/>
      <c r="AN13" s="18">
        <f t="shared" si="7"/>
        <v>0</v>
      </c>
      <c r="AO13" s="19">
        <f t="shared" si="8"/>
        <v>0</v>
      </c>
      <c r="AP13" s="45"/>
      <c r="AQ13" s="20">
        <f>(AO13+AC13+S13)</f>
        <v>228</v>
      </c>
      <c r="AR13" s="34">
        <f t="shared" si="9"/>
        <v>0</v>
      </c>
      <c r="AS13" s="32">
        <f t="shared" si="14"/>
        <v>502.64880000000005</v>
      </c>
      <c r="AT13" s="24"/>
      <c r="AU13" s="24"/>
    </row>
    <row r="14" spans="1:47" ht="12.75">
      <c r="A14" s="30"/>
      <c r="B14" s="12"/>
      <c r="C14" s="13"/>
      <c r="D14" s="25"/>
      <c r="E14" s="14"/>
      <c r="F14" s="12"/>
      <c r="G14" s="12"/>
      <c r="H14" s="15"/>
      <c r="I14" s="16"/>
      <c r="J14" s="43"/>
      <c r="K14" s="14"/>
      <c r="L14" s="18"/>
      <c r="M14" s="15"/>
      <c r="N14" s="14"/>
      <c r="O14" s="18"/>
      <c r="P14" s="15"/>
      <c r="Q14" s="14"/>
      <c r="R14" s="18"/>
      <c r="S14" s="19"/>
      <c r="T14" s="17"/>
      <c r="U14" s="14"/>
      <c r="V14" s="18"/>
      <c r="W14" s="15"/>
      <c r="X14" s="14"/>
      <c r="Y14" s="18"/>
      <c r="Z14" s="15"/>
      <c r="AA14" s="14"/>
      <c r="AB14" s="41"/>
      <c r="AC14" s="38"/>
      <c r="AD14" s="38"/>
      <c r="AE14" s="43"/>
      <c r="AF14" s="15"/>
      <c r="AG14" s="14"/>
      <c r="AH14" s="18"/>
      <c r="AI14" s="15"/>
      <c r="AJ14" s="14"/>
      <c r="AK14" s="18"/>
      <c r="AL14" s="15"/>
      <c r="AM14" s="14"/>
      <c r="AN14" s="18"/>
      <c r="AO14" s="19"/>
      <c r="AP14" s="45"/>
      <c r="AQ14" s="20"/>
      <c r="AR14" s="34"/>
      <c r="AS14" s="32"/>
      <c r="AT14" s="24"/>
      <c r="AU14" s="24"/>
    </row>
    <row r="15" spans="1:47" ht="12.75">
      <c r="A15" s="35" t="s">
        <v>65</v>
      </c>
      <c r="B15" s="12"/>
      <c r="C15" s="13"/>
      <c r="D15" s="25"/>
      <c r="E15" s="14"/>
      <c r="F15" s="12"/>
      <c r="G15" s="12"/>
      <c r="H15" s="15"/>
      <c r="I15" s="16"/>
      <c r="J15" s="17"/>
      <c r="K15" s="14"/>
      <c r="L15" s="18">
        <f>IF(K15&gt;0,0,J15)</f>
        <v>0</v>
      </c>
      <c r="M15" s="15"/>
      <c r="N15" s="14"/>
      <c r="O15" s="18">
        <f>IF(N15&gt;0,0,M15)</f>
        <v>0</v>
      </c>
      <c r="P15" s="15"/>
      <c r="Q15" s="14"/>
      <c r="R15" s="18">
        <f>IF(Q15&gt;0,0,P15)</f>
        <v>0</v>
      </c>
      <c r="S15" s="19">
        <f>IF(COUNT(K15,N15)&gt;2,"out",MAX(L15,O15,R15))</f>
        <v>0</v>
      </c>
      <c r="T15" s="17"/>
      <c r="U15" s="14"/>
      <c r="V15" s="18"/>
      <c r="W15" s="15"/>
      <c r="X15" s="14"/>
      <c r="Y15" s="18"/>
      <c r="Z15" s="15"/>
      <c r="AA15" s="14"/>
      <c r="AB15" s="41"/>
      <c r="AC15" s="38"/>
      <c r="AD15" s="38"/>
      <c r="AE15" s="43">
        <f>S15+AC15</f>
        <v>0</v>
      </c>
      <c r="AF15" s="15"/>
      <c r="AG15" s="14"/>
      <c r="AH15" s="18">
        <f>IF(AG15&gt;0,0,AF15)</f>
        <v>0</v>
      </c>
      <c r="AI15" s="15"/>
      <c r="AJ15" s="14"/>
      <c r="AK15" s="18">
        <f>IF(AJ15&gt;0,0,AI15)</f>
        <v>0</v>
      </c>
      <c r="AL15" s="15"/>
      <c r="AM15" s="14"/>
      <c r="AN15" s="18">
        <f>IF(AM15&gt;0,0,AL15)</f>
        <v>0</v>
      </c>
      <c r="AO15" s="19">
        <f>MAX(AH15,AK15,AN15)</f>
        <v>0</v>
      </c>
      <c r="AP15" s="45"/>
      <c r="AQ15" s="20"/>
      <c r="AR15" s="34">
        <f>(AQ15*C15*D15)</f>
        <v>0</v>
      </c>
      <c r="AS15" s="32"/>
      <c r="AT15" s="24"/>
      <c r="AU15" s="24"/>
    </row>
    <row r="16" spans="1:47" ht="12.75">
      <c r="A16" s="12" t="s">
        <v>90</v>
      </c>
      <c r="B16" s="12"/>
      <c r="C16" s="13"/>
      <c r="D16" s="13"/>
      <c r="E16" s="14"/>
      <c r="F16" s="12"/>
      <c r="G16" s="12"/>
      <c r="H16" s="15">
        <v>109</v>
      </c>
      <c r="I16" s="16">
        <v>242</v>
      </c>
      <c r="J16" s="17"/>
      <c r="K16" s="14"/>
      <c r="L16" s="18">
        <f aca="true" t="shared" si="15" ref="L16:L24">IF(K16&gt;0,0,J16)</f>
        <v>0</v>
      </c>
      <c r="M16" s="15"/>
      <c r="N16" s="14"/>
      <c r="O16" s="18">
        <f aca="true" t="shared" si="16" ref="O16:O25">IF(N16&gt;0,0,M16)</f>
        <v>0</v>
      </c>
      <c r="P16" s="15"/>
      <c r="Q16" s="14"/>
      <c r="R16" s="18">
        <f aca="true" t="shared" si="17" ref="R16:R25">IF(Q16&gt;0,0,P16)</f>
        <v>0</v>
      </c>
      <c r="S16" s="19">
        <f aca="true" t="shared" si="18" ref="S16:S25">IF(COUNT(K16,N16)&gt;2,"out",MAX(L16,O16,R16))</f>
        <v>0</v>
      </c>
      <c r="T16" s="17">
        <v>363</v>
      </c>
      <c r="U16" s="14"/>
      <c r="V16" s="18">
        <f aca="true" t="shared" si="19" ref="V16:V25">IF(U16&gt;0,0,T16)</f>
        <v>363</v>
      </c>
      <c r="W16" s="15">
        <v>370</v>
      </c>
      <c r="X16" s="14"/>
      <c r="Y16" s="18">
        <f aca="true" t="shared" si="20" ref="Y16:Y25">IF(X16&gt;0,0,W16)</f>
        <v>370</v>
      </c>
      <c r="Z16" s="15">
        <v>380</v>
      </c>
      <c r="AA16" s="14"/>
      <c r="AB16" s="41">
        <f aca="true" t="shared" si="21" ref="AB16:AB25">IF(AA16&gt;0,0,Z16)</f>
        <v>380</v>
      </c>
      <c r="AC16" s="38">
        <f aca="true" t="shared" si="22" ref="AC16:AC27">MAX(V16,Y16,AB16)</f>
        <v>380</v>
      </c>
      <c r="AD16" s="38"/>
      <c r="AE16" s="43">
        <f aca="true" t="shared" si="23" ref="AE16:AE25">S16+AC16</f>
        <v>380</v>
      </c>
      <c r="AF16" s="15"/>
      <c r="AG16" s="14"/>
      <c r="AH16" s="18">
        <f aca="true" t="shared" si="24" ref="AH16:AH25">IF(AG16&gt;0,0,AF16)</f>
        <v>0</v>
      </c>
      <c r="AI16" s="15"/>
      <c r="AJ16" s="14"/>
      <c r="AK16" s="18">
        <f aca="true" t="shared" si="25" ref="AK16:AK25">IF(AJ16&gt;0,0,AI16)</f>
        <v>0</v>
      </c>
      <c r="AL16" s="15"/>
      <c r="AM16" s="14"/>
      <c r="AN16" s="18">
        <f aca="true" t="shared" si="26" ref="AN16:AN25">IF(AM16&gt;0,0,AL16)</f>
        <v>0</v>
      </c>
      <c r="AO16" s="19">
        <f aca="true" t="shared" si="27" ref="AO16:AO25">MAX(AH16,AK16,AN16)</f>
        <v>0</v>
      </c>
      <c r="AP16" s="45"/>
      <c r="AQ16" s="20">
        <f aca="true" t="shared" si="28" ref="AQ16:AQ25">(AO16+AC16+S16)</f>
        <v>380</v>
      </c>
      <c r="AR16" s="34">
        <f aca="true" t="shared" si="29" ref="AR16:AR25">(AQ16*C16*D16)</f>
        <v>0</v>
      </c>
      <c r="AS16" s="32">
        <f aca="true" t="shared" si="30" ref="AS16:AS34">(AQ16*2.2046)</f>
        <v>837.748</v>
      </c>
      <c r="AT16" s="24">
        <v>1</v>
      </c>
      <c r="AU16" s="24"/>
    </row>
    <row r="17" spans="1:47" ht="12.75">
      <c r="A17" s="12" t="s">
        <v>87</v>
      </c>
      <c r="B17" s="12"/>
      <c r="C17" s="13"/>
      <c r="D17" s="25"/>
      <c r="E17" s="14"/>
      <c r="F17" s="12"/>
      <c r="G17" s="12"/>
      <c r="H17" s="15">
        <v>108.6</v>
      </c>
      <c r="I17" s="16">
        <v>242</v>
      </c>
      <c r="J17" s="17"/>
      <c r="K17" s="14"/>
      <c r="L17" s="18">
        <f t="shared" si="15"/>
        <v>0</v>
      </c>
      <c r="M17" s="15"/>
      <c r="N17" s="14"/>
      <c r="O17" s="18">
        <f t="shared" si="16"/>
        <v>0</v>
      </c>
      <c r="P17" s="15"/>
      <c r="Q17" s="14"/>
      <c r="R17" s="18">
        <f t="shared" si="17"/>
        <v>0</v>
      </c>
      <c r="S17" s="19">
        <f t="shared" si="18"/>
        <v>0</v>
      </c>
      <c r="T17" s="17">
        <v>345</v>
      </c>
      <c r="U17" s="14"/>
      <c r="V17" s="18">
        <f t="shared" si="19"/>
        <v>345</v>
      </c>
      <c r="W17" s="15">
        <v>357.5</v>
      </c>
      <c r="X17" s="14"/>
      <c r="Y17" s="18">
        <f t="shared" si="20"/>
        <v>357.5</v>
      </c>
      <c r="Z17" s="15">
        <v>365</v>
      </c>
      <c r="AA17" s="14" t="s">
        <v>107</v>
      </c>
      <c r="AB17" s="41">
        <f t="shared" si="21"/>
        <v>0</v>
      </c>
      <c r="AC17" s="38">
        <f t="shared" si="22"/>
        <v>357.5</v>
      </c>
      <c r="AD17" s="38"/>
      <c r="AE17" s="43">
        <f t="shared" si="23"/>
        <v>357.5</v>
      </c>
      <c r="AF17" s="15"/>
      <c r="AG17" s="14"/>
      <c r="AH17" s="18">
        <f t="shared" si="24"/>
        <v>0</v>
      </c>
      <c r="AI17" s="15"/>
      <c r="AJ17" s="14"/>
      <c r="AK17" s="18">
        <f t="shared" si="25"/>
        <v>0</v>
      </c>
      <c r="AL17" s="15"/>
      <c r="AM17" s="14"/>
      <c r="AN17" s="18">
        <f t="shared" si="26"/>
        <v>0</v>
      </c>
      <c r="AO17" s="19">
        <f t="shared" si="27"/>
        <v>0</v>
      </c>
      <c r="AP17" s="45"/>
      <c r="AQ17" s="20">
        <f t="shared" si="28"/>
        <v>357.5</v>
      </c>
      <c r="AR17" s="34">
        <f t="shared" si="29"/>
        <v>0</v>
      </c>
      <c r="AS17" s="32">
        <f t="shared" si="30"/>
        <v>788.1445</v>
      </c>
      <c r="AT17" s="24">
        <v>2</v>
      </c>
      <c r="AU17" s="24"/>
    </row>
    <row r="18" spans="1:47" ht="12.75">
      <c r="A18" s="12" t="s">
        <v>85</v>
      </c>
      <c r="B18" s="12"/>
      <c r="C18" s="13"/>
      <c r="D18" s="25"/>
      <c r="E18" s="14"/>
      <c r="F18" s="12"/>
      <c r="G18" s="12"/>
      <c r="H18" s="15">
        <v>107.3</v>
      </c>
      <c r="I18" s="16">
        <v>242</v>
      </c>
      <c r="J18" s="17"/>
      <c r="K18" s="14"/>
      <c r="L18" s="18">
        <f t="shared" si="15"/>
        <v>0</v>
      </c>
      <c r="M18" s="15"/>
      <c r="N18" s="14"/>
      <c r="O18" s="18">
        <f t="shared" si="16"/>
        <v>0</v>
      </c>
      <c r="P18" s="15"/>
      <c r="Q18" s="14"/>
      <c r="R18" s="18">
        <f t="shared" si="17"/>
        <v>0</v>
      </c>
      <c r="S18" s="19">
        <f t="shared" si="18"/>
        <v>0</v>
      </c>
      <c r="T18" s="17">
        <v>332.5</v>
      </c>
      <c r="U18" s="14"/>
      <c r="V18" s="18">
        <f t="shared" si="19"/>
        <v>332.5</v>
      </c>
      <c r="W18" s="15">
        <v>345</v>
      </c>
      <c r="X18" s="14"/>
      <c r="Y18" s="18">
        <f t="shared" si="20"/>
        <v>345</v>
      </c>
      <c r="Z18" s="15">
        <v>350</v>
      </c>
      <c r="AA18" s="14"/>
      <c r="AB18" s="41">
        <f t="shared" si="21"/>
        <v>350</v>
      </c>
      <c r="AC18" s="38">
        <f t="shared" si="22"/>
        <v>350</v>
      </c>
      <c r="AD18" s="38"/>
      <c r="AE18" s="43">
        <f t="shared" si="23"/>
        <v>350</v>
      </c>
      <c r="AF18" s="15"/>
      <c r="AG18" s="14"/>
      <c r="AH18" s="18">
        <f t="shared" si="24"/>
        <v>0</v>
      </c>
      <c r="AI18" s="15"/>
      <c r="AJ18" s="14"/>
      <c r="AK18" s="18">
        <f t="shared" si="25"/>
        <v>0</v>
      </c>
      <c r="AL18" s="15"/>
      <c r="AM18" s="14"/>
      <c r="AN18" s="18">
        <f t="shared" si="26"/>
        <v>0</v>
      </c>
      <c r="AO18" s="19">
        <f t="shared" si="27"/>
        <v>0</v>
      </c>
      <c r="AP18" s="45"/>
      <c r="AQ18" s="20">
        <f t="shared" si="28"/>
        <v>350</v>
      </c>
      <c r="AR18" s="34">
        <f t="shared" si="29"/>
        <v>0</v>
      </c>
      <c r="AS18" s="32">
        <f t="shared" si="30"/>
        <v>771.61</v>
      </c>
      <c r="AT18" s="24">
        <v>3</v>
      </c>
      <c r="AU18" s="24"/>
    </row>
    <row r="19" spans="1:47" ht="12.75">
      <c r="A19" s="12" t="s">
        <v>84</v>
      </c>
      <c r="B19" s="12"/>
      <c r="C19" s="13"/>
      <c r="D19" s="13"/>
      <c r="E19" s="14"/>
      <c r="F19" s="12"/>
      <c r="G19" s="12"/>
      <c r="H19" s="15">
        <v>109</v>
      </c>
      <c r="I19" s="16">
        <v>242</v>
      </c>
      <c r="J19" s="17"/>
      <c r="K19" s="14"/>
      <c r="L19" s="18">
        <f t="shared" si="15"/>
        <v>0</v>
      </c>
      <c r="M19" s="15"/>
      <c r="N19" s="14"/>
      <c r="O19" s="18">
        <f t="shared" si="16"/>
        <v>0</v>
      </c>
      <c r="P19" s="15"/>
      <c r="Q19" s="14"/>
      <c r="R19" s="18">
        <f t="shared" si="17"/>
        <v>0</v>
      </c>
      <c r="S19" s="19">
        <f t="shared" si="18"/>
        <v>0</v>
      </c>
      <c r="T19" s="17">
        <v>325</v>
      </c>
      <c r="U19" s="14" t="s">
        <v>107</v>
      </c>
      <c r="V19" s="18">
        <f t="shared" si="19"/>
        <v>0</v>
      </c>
      <c r="W19" s="15">
        <v>330</v>
      </c>
      <c r="X19" s="14"/>
      <c r="Y19" s="18">
        <f t="shared" si="20"/>
        <v>330</v>
      </c>
      <c r="Z19" s="15">
        <v>337.5</v>
      </c>
      <c r="AA19" s="14"/>
      <c r="AB19" s="41">
        <f t="shared" si="21"/>
        <v>337.5</v>
      </c>
      <c r="AC19" s="38">
        <f t="shared" si="22"/>
        <v>337.5</v>
      </c>
      <c r="AD19" s="38"/>
      <c r="AE19" s="43">
        <f t="shared" si="23"/>
        <v>337.5</v>
      </c>
      <c r="AF19" s="15"/>
      <c r="AG19" s="14"/>
      <c r="AH19" s="18">
        <f t="shared" si="24"/>
        <v>0</v>
      </c>
      <c r="AI19" s="15"/>
      <c r="AJ19" s="14"/>
      <c r="AK19" s="18">
        <f t="shared" si="25"/>
        <v>0</v>
      </c>
      <c r="AL19" s="15"/>
      <c r="AM19" s="14"/>
      <c r="AN19" s="18">
        <f t="shared" si="26"/>
        <v>0</v>
      </c>
      <c r="AO19" s="19">
        <f t="shared" si="27"/>
        <v>0</v>
      </c>
      <c r="AP19" s="45"/>
      <c r="AQ19" s="20">
        <f t="shared" si="28"/>
        <v>337.5</v>
      </c>
      <c r="AR19" s="34">
        <f t="shared" si="29"/>
        <v>0</v>
      </c>
      <c r="AS19" s="32">
        <f t="shared" si="30"/>
        <v>744.0525</v>
      </c>
      <c r="AT19" s="24"/>
      <c r="AU19" s="24"/>
    </row>
    <row r="20" spans="1:47" ht="12.75">
      <c r="A20" s="12" t="s">
        <v>81</v>
      </c>
      <c r="B20" s="12"/>
      <c r="C20" s="12"/>
      <c r="D20" s="25"/>
      <c r="E20" s="14"/>
      <c r="F20" s="12"/>
      <c r="G20" s="12"/>
      <c r="H20" s="26">
        <v>89.8</v>
      </c>
      <c r="I20" s="22">
        <v>198</v>
      </c>
      <c r="J20" s="15"/>
      <c r="K20" s="14"/>
      <c r="L20" s="18">
        <f t="shared" si="15"/>
        <v>0</v>
      </c>
      <c r="M20" s="15"/>
      <c r="N20" s="14"/>
      <c r="O20" s="18">
        <f t="shared" si="16"/>
        <v>0</v>
      </c>
      <c r="P20" s="15"/>
      <c r="Q20" s="14"/>
      <c r="R20" s="18">
        <f t="shared" si="17"/>
        <v>0</v>
      </c>
      <c r="S20" s="19">
        <f t="shared" si="18"/>
        <v>0</v>
      </c>
      <c r="T20" s="17">
        <v>310</v>
      </c>
      <c r="U20" s="14"/>
      <c r="V20" s="18">
        <f t="shared" si="19"/>
        <v>310</v>
      </c>
      <c r="W20" s="15">
        <v>327.5</v>
      </c>
      <c r="X20" s="14"/>
      <c r="Y20" s="18">
        <f t="shared" si="20"/>
        <v>327.5</v>
      </c>
      <c r="Z20" s="15">
        <v>335</v>
      </c>
      <c r="AA20" s="14"/>
      <c r="AB20" s="41">
        <f t="shared" si="21"/>
        <v>335</v>
      </c>
      <c r="AC20" s="38">
        <f t="shared" si="22"/>
        <v>335</v>
      </c>
      <c r="AD20" s="38"/>
      <c r="AE20" s="43">
        <f t="shared" si="23"/>
        <v>335</v>
      </c>
      <c r="AF20" s="15"/>
      <c r="AG20" s="14"/>
      <c r="AH20" s="18">
        <f t="shared" si="24"/>
        <v>0</v>
      </c>
      <c r="AI20" s="15"/>
      <c r="AJ20" s="14"/>
      <c r="AK20" s="18">
        <f t="shared" si="25"/>
        <v>0</v>
      </c>
      <c r="AL20" s="15"/>
      <c r="AM20" s="14"/>
      <c r="AN20" s="18">
        <f t="shared" si="26"/>
        <v>0</v>
      </c>
      <c r="AO20" s="19">
        <f t="shared" si="27"/>
        <v>0</v>
      </c>
      <c r="AP20" s="45"/>
      <c r="AQ20" s="20">
        <f t="shared" si="28"/>
        <v>335</v>
      </c>
      <c r="AR20" s="34">
        <f t="shared" si="29"/>
        <v>0</v>
      </c>
      <c r="AS20" s="32">
        <f t="shared" si="30"/>
        <v>738.541</v>
      </c>
      <c r="AT20" s="24"/>
      <c r="AU20" s="24"/>
    </row>
    <row r="21" spans="1:47" ht="12.75">
      <c r="A21" s="12" t="s">
        <v>83</v>
      </c>
      <c r="B21" s="12"/>
      <c r="C21" s="13"/>
      <c r="D21" s="25"/>
      <c r="E21" s="14"/>
      <c r="F21" s="12"/>
      <c r="G21" s="12"/>
      <c r="H21" s="15">
        <v>109.4</v>
      </c>
      <c r="I21" s="16">
        <v>242</v>
      </c>
      <c r="J21" s="17"/>
      <c r="K21" s="14"/>
      <c r="L21" s="18">
        <f t="shared" si="15"/>
        <v>0</v>
      </c>
      <c r="M21" s="15"/>
      <c r="N21" s="14"/>
      <c r="O21" s="18">
        <f t="shared" si="16"/>
        <v>0</v>
      </c>
      <c r="P21" s="15"/>
      <c r="Q21" s="14"/>
      <c r="R21" s="18">
        <f t="shared" si="17"/>
        <v>0</v>
      </c>
      <c r="S21" s="19">
        <f t="shared" si="18"/>
        <v>0</v>
      </c>
      <c r="T21" s="17">
        <v>310</v>
      </c>
      <c r="U21" s="14"/>
      <c r="V21" s="18">
        <f t="shared" si="19"/>
        <v>310</v>
      </c>
      <c r="W21" s="15">
        <v>325</v>
      </c>
      <c r="X21" s="14"/>
      <c r="Y21" s="18">
        <f t="shared" si="20"/>
        <v>325</v>
      </c>
      <c r="Z21" s="15">
        <v>332.5</v>
      </c>
      <c r="AA21" s="14"/>
      <c r="AB21" s="41">
        <f t="shared" si="21"/>
        <v>332.5</v>
      </c>
      <c r="AC21" s="38">
        <f t="shared" si="22"/>
        <v>332.5</v>
      </c>
      <c r="AD21" s="38"/>
      <c r="AE21" s="43">
        <f t="shared" si="23"/>
        <v>332.5</v>
      </c>
      <c r="AF21" s="15"/>
      <c r="AG21" s="14"/>
      <c r="AH21" s="18">
        <f t="shared" si="24"/>
        <v>0</v>
      </c>
      <c r="AI21" s="15"/>
      <c r="AJ21" s="14"/>
      <c r="AK21" s="18">
        <f t="shared" si="25"/>
        <v>0</v>
      </c>
      <c r="AL21" s="15"/>
      <c r="AM21" s="14"/>
      <c r="AN21" s="18">
        <f t="shared" si="26"/>
        <v>0</v>
      </c>
      <c r="AO21" s="19">
        <f t="shared" si="27"/>
        <v>0</v>
      </c>
      <c r="AP21" s="45"/>
      <c r="AQ21" s="20">
        <f t="shared" si="28"/>
        <v>332.5</v>
      </c>
      <c r="AR21" s="34">
        <f t="shared" si="29"/>
        <v>0</v>
      </c>
      <c r="AS21" s="32">
        <f t="shared" si="30"/>
        <v>733.0295</v>
      </c>
      <c r="AT21" s="24"/>
      <c r="AU21" s="24"/>
    </row>
    <row r="22" spans="1:47" s="37" customFormat="1" ht="12.75">
      <c r="A22" s="12" t="s">
        <v>82</v>
      </c>
      <c r="B22" s="12"/>
      <c r="C22" s="13"/>
      <c r="D22" s="25"/>
      <c r="E22" s="14"/>
      <c r="F22" s="12"/>
      <c r="G22" s="12"/>
      <c r="H22" s="15">
        <v>108.9</v>
      </c>
      <c r="I22" s="16">
        <v>242</v>
      </c>
      <c r="J22" s="17"/>
      <c r="K22" s="14"/>
      <c r="L22" s="18">
        <f t="shared" si="15"/>
        <v>0</v>
      </c>
      <c r="M22" s="15"/>
      <c r="N22" s="14"/>
      <c r="O22" s="18">
        <f t="shared" si="16"/>
        <v>0</v>
      </c>
      <c r="P22" s="15"/>
      <c r="Q22" s="14"/>
      <c r="R22" s="18">
        <f t="shared" si="17"/>
        <v>0</v>
      </c>
      <c r="S22" s="19">
        <f t="shared" si="18"/>
        <v>0</v>
      </c>
      <c r="T22" s="17">
        <v>310</v>
      </c>
      <c r="U22" s="14"/>
      <c r="V22" s="18">
        <f t="shared" si="19"/>
        <v>310</v>
      </c>
      <c r="W22" s="15">
        <v>320</v>
      </c>
      <c r="X22" s="14"/>
      <c r="Y22" s="18">
        <f t="shared" si="20"/>
        <v>320</v>
      </c>
      <c r="Z22" s="15">
        <v>330</v>
      </c>
      <c r="AA22" s="14"/>
      <c r="AB22" s="41">
        <f t="shared" si="21"/>
        <v>330</v>
      </c>
      <c r="AC22" s="38">
        <f t="shared" si="22"/>
        <v>330</v>
      </c>
      <c r="AD22" s="38"/>
      <c r="AE22" s="43">
        <f t="shared" si="23"/>
        <v>330</v>
      </c>
      <c r="AF22" s="15"/>
      <c r="AG22" s="14"/>
      <c r="AH22" s="18">
        <f t="shared" si="24"/>
        <v>0</v>
      </c>
      <c r="AI22" s="15"/>
      <c r="AJ22" s="14"/>
      <c r="AK22" s="18">
        <f t="shared" si="25"/>
        <v>0</v>
      </c>
      <c r="AL22" s="15"/>
      <c r="AM22" s="14"/>
      <c r="AN22" s="18">
        <f t="shared" si="26"/>
        <v>0</v>
      </c>
      <c r="AO22" s="19">
        <f t="shared" si="27"/>
        <v>0</v>
      </c>
      <c r="AP22" s="45"/>
      <c r="AQ22" s="20">
        <f t="shared" si="28"/>
        <v>330</v>
      </c>
      <c r="AR22" s="34">
        <f t="shared" si="29"/>
        <v>0</v>
      </c>
      <c r="AS22" s="32">
        <f t="shared" si="30"/>
        <v>727.518</v>
      </c>
      <c r="AT22" s="24"/>
      <c r="AU22" s="24"/>
    </row>
    <row r="23" spans="1:47" s="37" customFormat="1" ht="13.5" customHeight="1">
      <c r="A23" s="12" t="s">
        <v>79</v>
      </c>
      <c r="B23" s="12"/>
      <c r="C23" s="13"/>
      <c r="D23" s="13"/>
      <c r="E23" s="14"/>
      <c r="F23" s="12"/>
      <c r="G23" s="12"/>
      <c r="H23" s="15">
        <v>102.6</v>
      </c>
      <c r="I23" s="16">
        <v>242</v>
      </c>
      <c r="J23" s="17"/>
      <c r="K23" s="14"/>
      <c r="L23" s="18">
        <f t="shared" si="15"/>
        <v>0</v>
      </c>
      <c r="M23" s="15"/>
      <c r="N23" s="14"/>
      <c r="O23" s="18">
        <f t="shared" si="16"/>
        <v>0</v>
      </c>
      <c r="P23" s="15"/>
      <c r="Q23" s="14"/>
      <c r="R23" s="18">
        <f t="shared" si="17"/>
        <v>0</v>
      </c>
      <c r="S23" s="19">
        <f t="shared" si="18"/>
        <v>0</v>
      </c>
      <c r="T23" s="17">
        <v>290</v>
      </c>
      <c r="U23" s="14"/>
      <c r="V23" s="18">
        <f t="shared" si="19"/>
        <v>290</v>
      </c>
      <c r="W23" s="15">
        <v>305</v>
      </c>
      <c r="X23" s="14"/>
      <c r="Y23" s="18">
        <f t="shared" si="20"/>
        <v>305</v>
      </c>
      <c r="Z23" s="15">
        <v>317.5</v>
      </c>
      <c r="AA23" s="14" t="s">
        <v>107</v>
      </c>
      <c r="AB23" s="41">
        <f t="shared" si="21"/>
        <v>0</v>
      </c>
      <c r="AC23" s="38">
        <f t="shared" si="22"/>
        <v>305</v>
      </c>
      <c r="AD23" s="38"/>
      <c r="AE23" s="43">
        <f t="shared" si="23"/>
        <v>305</v>
      </c>
      <c r="AF23" s="15"/>
      <c r="AG23" s="14"/>
      <c r="AH23" s="18">
        <f t="shared" si="24"/>
        <v>0</v>
      </c>
      <c r="AI23" s="15"/>
      <c r="AJ23" s="14"/>
      <c r="AK23" s="18">
        <f t="shared" si="25"/>
        <v>0</v>
      </c>
      <c r="AL23" s="15"/>
      <c r="AM23" s="14"/>
      <c r="AN23" s="18">
        <f t="shared" si="26"/>
        <v>0</v>
      </c>
      <c r="AO23" s="19">
        <f t="shared" si="27"/>
        <v>0</v>
      </c>
      <c r="AP23" s="45"/>
      <c r="AQ23" s="20">
        <f t="shared" si="28"/>
        <v>305</v>
      </c>
      <c r="AR23" s="34">
        <f t="shared" si="29"/>
        <v>0</v>
      </c>
      <c r="AS23" s="32">
        <f t="shared" si="30"/>
        <v>672.403</v>
      </c>
      <c r="AT23" s="24"/>
      <c r="AU23" s="24"/>
    </row>
    <row r="24" spans="1:47" s="37" customFormat="1" ht="12.75">
      <c r="A24" s="12" t="s">
        <v>80</v>
      </c>
      <c r="B24" s="12"/>
      <c r="C24" s="13"/>
      <c r="D24" s="25"/>
      <c r="E24" s="14"/>
      <c r="F24" s="12"/>
      <c r="G24" s="12"/>
      <c r="H24" s="15">
        <v>104.5</v>
      </c>
      <c r="I24" s="16">
        <v>242</v>
      </c>
      <c r="J24" s="17"/>
      <c r="K24" s="14"/>
      <c r="L24" s="18">
        <f t="shared" si="15"/>
        <v>0</v>
      </c>
      <c r="M24" s="15"/>
      <c r="N24" s="14"/>
      <c r="O24" s="18">
        <f t="shared" si="16"/>
        <v>0</v>
      </c>
      <c r="P24" s="15"/>
      <c r="Q24" s="14"/>
      <c r="R24" s="18">
        <f t="shared" si="17"/>
        <v>0</v>
      </c>
      <c r="S24" s="19">
        <f t="shared" si="18"/>
        <v>0</v>
      </c>
      <c r="T24" s="17">
        <v>300</v>
      </c>
      <c r="U24" s="14"/>
      <c r="V24" s="18">
        <f t="shared" si="19"/>
        <v>300</v>
      </c>
      <c r="W24" s="15">
        <v>320</v>
      </c>
      <c r="X24" s="14" t="s">
        <v>107</v>
      </c>
      <c r="Y24" s="18">
        <f t="shared" si="20"/>
        <v>0</v>
      </c>
      <c r="Z24" s="15">
        <v>320</v>
      </c>
      <c r="AA24" s="14" t="s">
        <v>107</v>
      </c>
      <c r="AB24" s="41">
        <f t="shared" si="21"/>
        <v>0</v>
      </c>
      <c r="AC24" s="38">
        <f t="shared" si="22"/>
        <v>300</v>
      </c>
      <c r="AD24" s="38"/>
      <c r="AE24" s="43">
        <f t="shared" si="23"/>
        <v>300</v>
      </c>
      <c r="AF24" s="15"/>
      <c r="AG24" s="14"/>
      <c r="AH24" s="18">
        <f t="shared" si="24"/>
        <v>0</v>
      </c>
      <c r="AI24" s="15"/>
      <c r="AJ24" s="14"/>
      <c r="AK24" s="18">
        <f t="shared" si="25"/>
        <v>0</v>
      </c>
      <c r="AL24" s="15"/>
      <c r="AM24" s="14"/>
      <c r="AN24" s="18">
        <f t="shared" si="26"/>
        <v>0</v>
      </c>
      <c r="AO24" s="19">
        <f t="shared" si="27"/>
        <v>0</v>
      </c>
      <c r="AP24" s="45"/>
      <c r="AQ24" s="20">
        <f t="shared" si="28"/>
        <v>300</v>
      </c>
      <c r="AR24" s="34">
        <f t="shared" si="29"/>
        <v>0</v>
      </c>
      <c r="AS24" s="32">
        <f t="shared" si="30"/>
        <v>661.38</v>
      </c>
      <c r="AT24" s="24"/>
      <c r="AU24" s="24"/>
    </row>
    <row r="25" spans="1:47" ht="12.75">
      <c r="A25" s="12" t="s">
        <v>78</v>
      </c>
      <c r="B25" s="12"/>
      <c r="C25" s="13"/>
      <c r="D25" s="13"/>
      <c r="E25" s="14"/>
      <c r="F25" s="12"/>
      <c r="G25" s="12"/>
      <c r="H25" s="15">
        <v>106.5</v>
      </c>
      <c r="I25" s="16">
        <v>242</v>
      </c>
      <c r="J25" s="17"/>
      <c r="K25" s="14"/>
      <c r="L25" s="18">
        <f>IF(K25&gt;0,0,J25)</f>
        <v>0</v>
      </c>
      <c r="M25" s="15"/>
      <c r="N25" s="14"/>
      <c r="O25" s="18">
        <f t="shared" si="16"/>
        <v>0</v>
      </c>
      <c r="P25" s="15"/>
      <c r="Q25" s="14"/>
      <c r="R25" s="18">
        <f t="shared" si="17"/>
        <v>0</v>
      </c>
      <c r="S25" s="19">
        <f t="shared" si="18"/>
        <v>0</v>
      </c>
      <c r="T25" s="17">
        <v>270</v>
      </c>
      <c r="U25" s="14"/>
      <c r="V25" s="18">
        <f t="shared" si="19"/>
        <v>270</v>
      </c>
      <c r="W25" s="15">
        <v>290</v>
      </c>
      <c r="X25" s="14" t="s">
        <v>107</v>
      </c>
      <c r="Y25" s="18">
        <f t="shared" si="20"/>
        <v>0</v>
      </c>
      <c r="Z25" s="15">
        <v>290</v>
      </c>
      <c r="AA25" s="14"/>
      <c r="AB25" s="41">
        <f t="shared" si="21"/>
        <v>290</v>
      </c>
      <c r="AC25" s="38">
        <f t="shared" si="22"/>
        <v>290</v>
      </c>
      <c r="AD25" s="38"/>
      <c r="AE25" s="43">
        <f t="shared" si="23"/>
        <v>290</v>
      </c>
      <c r="AF25" s="15"/>
      <c r="AG25" s="14"/>
      <c r="AH25" s="18">
        <f t="shared" si="24"/>
        <v>0</v>
      </c>
      <c r="AI25" s="15"/>
      <c r="AJ25" s="14"/>
      <c r="AK25" s="18">
        <f t="shared" si="25"/>
        <v>0</v>
      </c>
      <c r="AL25" s="15"/>
      <c r="AM25" s="14"/>
      <c r="AN25" s="18">
        <f t="shared" si="26"/>
        <v>0</v>
      </c>
      <c r="AO25" s="19">
        <f t="shared" si="27"/>
        <v>0</v>
      </c>
      <c r="AP25" s="45"/>
      <c r="AQ25" s="20">
        <f t="shared" si="28"/>
        <v>290</v>
      </c>
      <c r="AR25" s="34">
        <f t="shared" si="29"/>
        <v>0</v>
      </c>
      <c r="AS25" s="32">
        <f t="shared" si="30"/>
        <v>639.3340000000001</v>
      </c>
      <c r="AT25" s="24"/>
      <c r="AU25" s="24"/>
    </row>
    <row r="26" spans="1:47" ht="12.75">
      <c r="A26" s="12"/>
      <c r="B26" s="12"/>
      <c r="C26" s="13"/>
      <c r="D26" s="13"/>
      <c r="E26" s="14"/>
      <c r="F26" s="12"/>
      <c r="G26" s="12"/>
      <c r="H26" s="15"/>
      <c r="I26" s="16"/>
      <c r="J26" s="43"/>
      <c r="K26" s="14"/>
      <c r="L26" s="18"/>
      <c r="M26" s="15"/>
      <c r="N26" s="14"/>
      <c r="O26" s="18"/>
      <c r="P26" s="15"/>
      <c r="Q26" s="14"/>
      <c r="R26" s="18"/>
      <c r="S26" s="19"/>
      <c r="T26" s="43"/>
      <c r="U26" s="14"/>
      <c r="V26" s="18"/>
      <c r="W26" s="15"/>
      <c r="X26" s="14"/>
      <c r="Y26" s="18"/>
      <c r="Z26" s="15"/>
      <c r="AA26" s="14"/>
      <c r="AB26" s="41"/>
      <c r="AC26" s="38">
        <f t="shared" si="22"/>
        <v>0</v>
      </c>
      <c r="AD26" s="38"/>
      <c r="AE26" s="43"/>
      <c r="AF26" s="15"/>
      <c r="AG26" s="14"/>
      <c r="AH26" s="18"/>
      <c r="AI26" s="15"/>
      <c r="AJ26" s="14"/>
      <c r="AK26" s="18"/>
      <c r="AL26" s="15"/>
      <c r="AM26" s="14"/>
      <c r="AN26" s="18"/>
      <c r="AO26" s="19"/>
      <c r="AP26" s="45"/>
      <c r="AQ26" s="20">
        <f aca="true" t="shared" si="31" ref="AQ26:AQ34">(AO26+AC26+S26)</f>
        <v>0</v>
      </c>
      <c r="AR26" s="32"/>
      <c r="AS26" s="32">
        <f t="shared" si="30"/>
        <v>0</v>
      </c>
      <c r="AT26" s="24"/>
      <c r="AU26" s="24"/>
    </row>
    <row r="27" spans="1:47" ht="12.75">
      <c r="A27" s="35" t="s">
        <v>70</v>
      </c>
      <c r="B27" s="12"/>
      <c r="C27" s="13"/>
      <c r="D27" s="13"/>
      <c r="E27" s="14"/>
      <c r="F27" s="12"/>
      <c r="G27" s="12"/>
      <c r="H27" s="15"/>
      <c r="I27" s="16"/>
      <c r="J27" s="43"/>
      <c r="K27" s="14"/>
      <c r="L27" s="18"/>
      <c r="M27" s="15"/>
      <c r="N27" s="14"/>
      <c r="O27" s="18"/>
      <c r="P27" s="15"/>
      <c r="Q27" s="14"/>
      <c r="R27" s="18"/>
      <c r="S27" s="19"/>
      <c r="T27" s="43"/>
      <c r="U27" s="14"/>
      <c r="V27" s="18"/>
      <c r="W27" s="15"/>
      <c r="X27" s="14"/>
      <c r="Y27" s="18"/>
      <c r="Z27" s="15"/>
      <c r="AA27" s="14"/>
      <c r="AB27" s="41"/>
      <c r="AC27" s="38">
        <f t="shared" si="22"/>
        <v>0</v>
      </c>
      <c r="AD27" s="38"/>
      <c r="AE27" s="43"/>
      <c r="AF27" s="15"/>
      <c r="AG27" s="14"/>
      <c r="AH27" s="18"/>
      <c r="AI27" s="15"/>
      <c r="AJ27" s="14"/>
      <c r="AK27" s="18"/>
      <c r="AL27" s="15"/>
      <c r="AM27" s="14"/>
      <c r="AN27" s="18"/>
      <c r="AO27" s="19"/>
      <c r="AP27" s="45"/>
      <c r="AQ27" s="20">
        <f t="shared" si="31"/>
        <v>0</v>
      </c>
      <c r="AR27" s="32"/>
      <c r="AS27" s="32">
        <f t="shared" si="30"/>
        <v>0</v>
      </c>
      <c r="AT27" s="24"/>
      <c r="AU27" s="24"/>
    </row>
    <row r="28" spans="1:47" ht="12.75">
      <c r="A28" s="12" t="s">
        <v>106</v>
      </c>
      <c r="B28" s="12"/>
      <c r="C28" s="13"/>
      <c r="D28" s="13"/>
      <c r="E28" s="14"/>
      <c r="F28" s="12"/>
      <c r="G28" s="12"/>
      <c r="H28" s="15">
        <v>150.9</v>
      </c>
      <c r="I28" s="16" t="s">
        <v>77</v>
      </c>
      <c r="J28" s="43"/>
      <c r="K28" s="14"/>
      <c r="L28" s="18"/>
      <c r="M28" s="15"/>
      <c r="N28" s="14"/>
      <c r="O28" s="18"/>
      <c r="P28" s="15"/>
      <c r="Q28" s="14"/>
      <c r="R28" s="18"/>
      <c r="S28" s="19"/>
      <c r="T28" s="43">
        <v>410</v>
      </c>
      <c r="U28" s="14"/>
      <c r="V28" s="18"/>
      <c r="W28" s="15">
        <v>432.5</v>
      </c>
      <c r="X28" s="14" t="s">
        <v>107</v>
      </c>
      <c r="Y28" s="18"/>
      <c r="Z28" s="15">
        <v>432.5</v>
      </c>
      <c r="AA28" s="14" t="s">
        <v>107</v>
      </c>
      <c r="AB28" s="41"/>
      <c r="AC28" s="38">
        <v>410</v>
      </c>
      <c r="AD28" s="38"/>
      <c r="AE28" s="43"/>
      <c r="AF28" s="15"/>
      <c r="AG28" s="14"/>
      <c r="AH28" s="18"/>
      <c r="AI28" s="15"/>
      <c r="AJ28" s="14"/>
      <c r="AK28" s="18"/>
      <c r="AL28" s="15"/>
      <c r="AM28" s="14"/>
      <c r="AN28" s="18"/>
      <c r="AO28" s="19"/>
      <c r="AP28" s="45"/>
      <c r="AQ28" s="20">
        <f t="shared" si="31"/>
        <v>410</v>
      </c>
      <c r="AR28" s="32"/>
      <c r="AS28" s="32">
        <f t="shared" si="30"/>
        <v>903.8860000000001</v>
      </c>
      <c r="AT28" s="24">
        <v>1</v>
      </c>
      <c r="AU28" s="24"/>
    </row>
    <row r="29" spans="1:47" ht="12.75">
      <c r="A29" s="12" t="s">
        <v>111</v>
      </c>
      <c r="B29" s="12"/>
      <c r="C29" s="13"/>
      <c r="D29" s="13"/>
      <c r="E29" s="14"/>
      <c r="F29" s="12"/>
      <c r="G29" s="12"/>
      <c r="H29" s="15">
        <v>155.55</v>
      </c>
      <c r="I29" s="16" t="s">
        <v>77</v>
      </c>
      <c r="J29" s="43"/>
      <c r="K29" s="14"/>
      <c r="L29" s="18"/>
      <c r="M29" s="15"/>
      <c r="N29" s="14"/>
      <c r="O29" s="18"/>
      <c r="P29" s="15"/>
      <c r="Q29" s="14"/>
      <c r="R29" s="18"/>
      <c r="S29" s="19"/>
      <c r="T29" s="43">
        <v>355</v>
      </c>
      <c r="U29" s="14"/>
      <c r="V29" s="18"/>
      <c r="W29" s="15">
        <v>380</v>
      </c>
      <c r="X29" s="14" t="s">
        <v>107</v>
      </c>
      <c r="Y29" s="18"/>
      <c r="Z29" s="15">
        <v>390</v>
      </c>
      <c r="AA29" s="14"/>
      <c r="AB29" s="41"/>
      <c r="AC29" s="38">
        <v>390</v>
      </c>
      <c r="AD29" s="38"/>
      <c r="AE29" s="43"/>
      <c r="AF29" s="15"/>
      <c r="AG29" s="14"/>
      <c r="AH29" s="18"/>
      <c r="AI29" s="15"/>
      <c r="AJ29" s="14"/>
      <c r="AK29" s="18"/>
      <c r="AL29" s="15"/>
      <c r="AM29" s="14"/>
      <c r="AN29" s="18"/>
      <c r="AO29" s="19"/>
      <c r="AP29" s="45"/>
      <c r="AQ29" s="20">
        <f t="shared" si="31"/>
        <v>390</v>
      </c>
      <c r="AR29" s="32"/>
      <c r="AS29" s="32">
        <f t="shared" si="30"/>
        <v>859.7940000000001</v>
      </c>
      <c r="AT29" s="24">
        <v>2</v>
      </c>
      <c r="AU29" s="24"/>
    </row>
    <row r="30" spans="1:47" ht="12.75">
      <c r="A30" s="12" t="s">
        <v>103</v>
      </c>
      <c r="B30" s="12"/>
      <c r="C30" s="13"/>
      <c r="D30" s="13"/>
      <c r="E30" s="14"/>
      <c r="F30" s="12"/>
      <c r="G30" s="12"/>
      <c r="H30" s="15">
        <v>125</v>
      </c>
      <c r="I30" s="16" t="s">
        <v>77</v>
      </c>
      <c r="J30" s="43"/>
      <c r="K30" s="14"/>
      <c r="L30" s="18"/>
      <c r="M30" s="15"/>
      <c r="N30" s="14"/>
      <c r="O30" s="18"/>
      <c r="P30" s="15"/>
      <c r="Q30" s="14"/>
      <c r="R30" s="18"/>
      <c r="S30" s="19"/>
      <c r="T30" s="43">
        <v>352.5</v>
      </c>
      <c r="U30" s="14"/>
      <c r="V30" s="18"/>
      <c r="W30" s="15">
        <v>365</v>
      </c>
      <c r="X30" s="14"/>
      <c r="Y30" s="18"/>
      <c r="Z30" s="15">
        <v>375</v>
      </c>
      <c r="AA30" s="14"/>
      <c r="AB30" s="41"/>
      <c r="AC30" s="38">
        <v>375</v>
      </c>
      <c r="AD30" s="38">
        <v>392.5</v>
      </c>
      <c r="AE30" s="43"/>
      <c r="AF30" s="15"/>
      <c r="AG30" s="14"/>
      <c r="AH30" s="18"/>
      <c r="AI30" s="15"/>
      <c r="AJ30" s="14"/>
      <c r="AK30" s="18"/>
      <c r="AL30" s="15"/>
      <c r="AM30" s="14"/>
      <c r="AN30" s="18"/>
      <c r="AO30" s="19"/>
      <c r="AP30" s="45" t="s">
        <v>107</v>
      </c>
      <c r="AQ30" s="20">
        <f t="shared" si="31"/>
        <v>375</v>
      </c>
      <c r="AR30" s="32"/>
      <c r="AS30" s="32">
        <f t="shared" si="30"/>
        <v>826.725</v>
      </c>
      <c r="AT30" s="24">
        <v>3</v>
      </c>
      <c r="AU30" s="24"/>
    </row>
    <row r="31" spans="1:47" ht="12.75">
      <c r="A31" s="12" t="s">
        <v>104</v>
      </c>
      <c r="B31" s="12"/>
      <c r="C31" s="13"/>
      <c r="D31" s="13"/>
      <c r="E31" s="14"/>
      <c r="F31" s="12"/>
      <c r="G31" s="12"/>
      <c r="H31" s="15">
        <v>148</v>
      </c>
      <c r="I31" s="16" t="s">
        <v>77</v>
      </c>
      <c r="J31" s="43"/>
      <c r="K31" s="14"/>
      <c r="L31" s="18"/>
      <c r="M31" s="15"/>
      <c r="N31" s="14"/>
      <c r="O31" s="18"/>
      <c r="P31" s="15"/>
      <c r="Q31" s="14"/>
      <c r="R31" s="18"/>
      <c r="S31" s="19"/>
      <c r="T31" s="43">
        <v>375</v>
      </c>
      <c r="U31" s="14"/>
      <c r="V31" s="18"/>
      <c r="W31" s="15">
        <v>385</v>
      </c>
      <c r="X31" s="14" t="s">
        <v>107</v>
      </c>
      <c r="Y31" s="18"/>
      <c r="Z31" s="15">
        <v>385</v>
      </c>
      <c r="AA31" s="14" t="s">
        <v>107</v>
      </c>
      <c r="AB31" s="41"/>
      <c r="AC31" s="38">
        <v>375</v>
      </c>
      <c r="AD31" s="38"/>
      <c r="AE31" s="43"/>
      <c r="AF31" s="15"/>
      <c r="AG31" s="14"/>
      <c r="AH31" s="18"/>
      <c r="AI31" s="15"/>
      <c r="AJ31" s="14"/>
      <c r="AK31" s="18"/>
      <c r="AL31" s="15"/>
      <c r="AM31" s="14"/>
      <c r="AN31" s="18"/>
      <c r="AO31" s="19"/>
      <c r="AP31" s="45"/>
      <c r="AQ31" s="20">
        <f t="shared" si="31"/>
        <v>375</v>
      </c>
      <c r="AR31" s="32"/>
      <c r="AS31" s="32">
        <f t="shared" si="30"/>
        <v>826.725</v>
      </c>
      <c r="AT31" s="24"/>
      <c r="AU31" s="24"/>
    </row>
    <row r="32" spans="1:47" ht="12.75">
      <c r="A32" s="12" t="s">
        <v>100</v>
      </c>
      <c r="B32" s="12"/>
      <c r="C32" s="13"/>
      <c r="D32" s="13"/>
      <c r="E32" s="14"/>
      <c r="F32" s="12"/>
      <c r="G32" s="12"/>
      <c r="H32" s="15">
        <v>128.7</v>
      </c>
      <c r="I32" s="16">
        <v>308</v>
      </c>
      <c r="J32" s="43"/>
      <c r="K32" s="14"/>
      <c r="L32" s="18"/>
      <c r="M32" s="15"/>
      <c r="N32" s="14"/>
      <c r="O32" s="18"/>
      <c r="P32" s="15"/>
      <c r="Q32" s="14"/>
      <c r="R32" s="18"/>
      <c r="S32" s="19"/>
      <c r="T32" s="43">
        <v>340</v>
      </c>
      <c r="U32" s="14"/>
      <c r="V32" s="18"/>
      <c r="W32" s="15">
        <v>360</v>
      </c>
      <c r="X32" s="14"/>
      <c r="Y32" s="18"/>
      <c r="Z32" s="15">
        <v>365</v>
      </c>
      <c r="AA32" s="14"/>
      <c r="AB32" s="41"/>
      <c r="AC32" s="38">
        <v>365</v>
      </c>
      <c r="AD32" s="38"/>
      <c r="AE32" s="43"/>
      <c r="AF32" s="15"/>
      <c r="AG32" s="14"/>
      <c r="AH32" s="18"/>
      <c r="AI32" s="15"/>
      <c r="AJ32" s="14"/>
      <c r="AK32" s="18"/>
      <c r="AL32" s="15"/>
      <c r="AM32" s="14"/>
      <c r="AN32" s="18"/>
      <c r="AO32" s="19"/>
      <c r="AP32" s="45"/>
      <c r="AQ32" s="20">
        <f t="shared" si="31"/>
        <v>365</v>
      </c>
      <c r="AR32" s="32"/>
      <c r="AS32" s="32">
        <f t="shared" si="30"/>
        <v>804.6790000000001</v>
      </c>
      <c r="AT32" s="24"/>
      <c r="AU32" s="24"/>
    </row>
    <row r="33" spans="1:47" ht="12.75">
      <c r="A33" s="12" t="s">
        <v>101</v>
      </c>
      <c r="B33" s="12"/>
      <c r="C33" s="13"/>
      <c r="D33" s="13"/>
      <c r="E33" s="14"/>
      <c r="F33" s="12"/>
      <c r="G33" s="12"/>
      <c r="H33" s="15">
        <v>130.1</v>
      </c>
      <c r="I33" s="16">
        <v>308</v>
      </c>
      <c r="J33" s="43"/>
      <c r="K33" s="14"/>
      <c r="L33" s="18"/>
      <c r="M33" s="15"/>
      <c r="N33" s="14"/>
      <c r="O33" s="18"/>
      <c r="P33" s="15"/>
      <c r="Q33" s="14"/>
      <c r="R33" s="18"/>
      <c r="S33" s="19"/>
      <c r="T33" s="43">
        <v>350</v>
      </c>
      <c r="U33" s="14" t="s">
        <v>107</v>
      </c>
      <c r="V33" s="18"/>
      <c r="W33" s="15">
        <v>350</v>
      </c>
      <c r="X33" s="14"/>
      <c r="Y33" s="18"/>
      <c r="Z33" s="15">
        <v>362.5</v>
      </c>
      <c r="AA33" s="14"/>
      <c r="AB33" s="41"/>
      <c r="AC33" s="38">
        <v>362.5</v>
      </c>
      <c r="AD33" s="38"/>
      <c r="AE33" s="43"/>
      <c r="AF33" s="15"/>
      <c r="AG33" s="14"/>
      <c r="AH33" s="18"/>
      <c r="AI33" s="15"/>
      <c r="AJ33" s="14"/>
      <c r="AK33" s="18"/>
      <c r="AL33" s="15"/>
      <c r="AM33" s="14"/>
      <c r="AN33" s="18"/>
      <c r="AO33" s="19"/>
      <c r="AP33" s="45"/>
      <c r="AQ33" s="20">
        <f t="shared" si="31"/>
        <v>362.5</v>
      </c>
      <c r="AR33" s="32"/>
      <c r="AS33" s="32">
        <f t="shared" si="30"/>
        <v>799.1675</v>
      </c>
      <c r="AT33" s="24"/>
      <c r="AU33" s="24"/>
    </row>
    <row r="34" spans="1:47" ht="12.75">
      <c r="A34" s="12" t="s">
        <v>102</v>
      </c>
      <c r="B34" s="12"/>
      <c r="C34" s="13"/>
      <c r="D34" s="13"/>
      <c r="E34" s="14"/>
      <c r="F34" s="12"/>
      <c r="G34" s="12"/>
      <c r="H34" s="15">
        <v>161</v>
      </c>
      <c r="I34" s="16" t="s">
        <v>77</v>
      </c>
      <c r="J34" s="43"/>
      <c r="K34" s="14"/>
      <c r="L34" s="18"/>
      <c r="M34" s="15"/>
      <c r="N34" s="14"/>
      <c r="O34" s="18"/>
      <c r="P34" s="15"/>
      <c r="Q34" s="14"/>
      <c r="R34" s="18"/>
      <c r="S34" s="19"/>
      <c r="T34" s="43">
        <v>350</v>
      </c>
      <c r="U34" s="14" t="s">
        <v>107</v>
      </c>
      <c r="V34" s="18"/>
      <c r="W34" s="15">
        <v>350</v>
      </c>
      <c r="X34" s="14"/>
      <c r="Y34" s="18"/>
      <c r="Z34" s="15">
        <v>365</v>
      </c>
      <c r="AA34" s="14" t="s">
        <v>107</v>
      </c>
      <c r="AB34" s="41"/>
      <c r="AC34" s="38">
        <v>350</v>
      </c>
      <c r="AD34" s="38"/>
      <c r="AE34" s="43"/>
      <c r="AF34" s="15"/>
      <c r="AG34" s="14"/>
      <c r="AH34" s="18"/>
      <c r="AI34" s="15"/>
      <c r="AJ34" s="14"/>
      <c r="AK34" s="18"/>
      <c r="AL34" s="15"/>
      <c r="AM34" s="14"/>
      <c r="AN34" s="18"/>
      <c r="AO34" s="19"/>
      <c r="AP34" s="45"/>
      <c r="AQ34" s="20">
        <f t="shared" si="31"/>
        <v>350</v>
      </c>
      <c r="AR34" s="32"/>
      <c r="AS34" s="32">
        <f t="shared" si="30"/>
        <v>771.61</v>
      </c>
      <c r="AT34" s="24"/>
      <c r="AU34" s="24"/>
    </row>
    <row r="35" spans="1:47" ht="12.75">
      <c r="A35" s="35" t="s">
        <v>56</v>
      </c>
      <c r="B35" s="12"/>
      <c r="C35" s="12"/>
      <c r="D35" s="12"/>
      <c r="E35" s="12"/>
      <c r="F35" s="12"/>
      <c r="G35" s="12"/>
      <c r="H35" s="15"/>
      <c r="I35" s="16"/>
      <c r="J35" s="12"/>
      <c r="K35" s="14"/>
      <c r="L35" s="24"/>
      <c r="M35" s="12"/>
      <c r="N35" s="14"/>
      <c r="O35" s="24"/>
      <c r="P35" s="12"/>
      <c r="Q35" s="14"/>
      <c r="R35" s="24"/>
      <c r="S35" s="24"/>
      <c r="T35" s="12"/>
      <c r="U35" s="12"/>
      <c r="V35" s="18">
        <f aca="true" t="shared" si="32" ref="V35:V41">IF(U35&gt;0,0,T35)</f>
        <v>0</v>
      </c>
      <c r="W35" s="12"/>
      <c r="X35" s="12"/>
      <c r="Y35" s="18">
        <f aca="true" t="shared" si="33" ref="Y35:Y41">IF(X35&gt;0,0,W35)</f>
        <v>0</v>
      </c>
      <c r="Z35" s="12"/>
      <c r="AA35" s="12"/>
      <c r="AB35" s="41">
        <f aca="true" t="shared" si="34" ref="AB35:AB41">IF(AA35&gt;0,0,Z35)</f>
        <v>0</v>
      </c>
      <c r="AC35" s="38">
        <f aca="true" t="shared" si="35" ref="AC35:AC41">MAX(V35,Y35,AB35)</f>
        <v>0</v>
      </c>
      <c r="AD35" s="38"/>
      <c r="AE35" s="44"/>
      <c r="AF35" s="12"/>
      <c r="AG35" s="12"/>
      <c r="AH35" s="24"/>
      <c r="AI35" s="12"/>
      <c r="AJ35" s="12"/>
      <c r="AK35" s="24"/>
      <c r="AL35" s="12"/>
      <c r="AM35" s="12"/>
      <c r="AN35" s="24"/>
      <c r="AO35" s="24"/>
      <c r="AP35" s="46"/>
      <c r="AQ35" s="20">
        <f aca="true" t="shared" si="36" ref="AQ35:AQ41">(AO35+AC35+S35)</f>
        <v>0</v>
      </c>
      <c r="AR35" s="24"/>
      <c r="AS35" s="32">
        <f aca="true" t="shared" si="37" ref="AS35:AS41">(AQ35*2.2046)</f>
        <v>0</v>
      </c>
      <c r="AT35" s="24"/>
      <c r="AU35" s="24"/>
    </row>
    <row r="36" spans="1:47" ht="12.75">
      <c r="A36" s="12" t="s">
        <v>89</v>
      </c>
      <c r="B36" s="12"/>
      <c r="C36" s="13"/>
      <c r="D36" s="25"/>
      <c r="E36" s="14"/>
      <c r="F36" s="12"/>
      <c r="G36" s="12"/>
      <c r="H36" s="15">
        <v>106.7</v>
      </c>
      <c r="I36" s="16">
        <v>242</v>
      </c>
      <c r="J36" s="17"/>
      <c r="K36" s="14"/>
      <c r="L36" s="18">
        <f aca="true" t="shared" si="38" ref="L36:L41">IF(K36&gt;0,0,J36)</f>
        <v>0</v>
      </c>
      <c r="M36" s="15"/>
      <c r="N36" s="14"/>
      <c r="O36" s="18">
        <f aca="true" t="shared" si="39" ref="O36:O41">IF(N36&gt;0,0,M36)</f>
        <v>0</v>
      </c>
      <c r="P36" s="15"/>
      <c r="Q36" s="14"/>
      <c r="R36" s="18">
        <f aca="true" t="shared" si="40" ref="R36:R41">IF(Q36&gt;0,0,P36)</f>
        <v>0</v>
      </c>
      <c r="S36" s="19">
        <f aca="true" t="shared" si="41" ref="S36:S41">IF(COUNT(K36,N36)&gt;2,"out",MAX(L36,O36,R36))</f>
        <v>0</v>
      </c>
      <c r="T36" s="17">
        <v>350</v>
      </c>
      <c r="U36" s="14" t="s">
        <v>107</v>
      </c>
      <c r="V36" s="18">
        <f t="shared" si="32"/>
        <v>0</v>
      </c>
      <c r="W36" s="15">
        <v>350</v>
      </c>
      <c r="X36" s="14" t="s">
        <v>107</v>
      </c>
      <c r="Y36" s="18">
        <f t="shared" si="33"/>
        <v>0</v>
      </c>
      <c r="Z36" s="15"/>
      <c r="AA36" s="14"/>
      <c r="AB36" s="41">
        <f t="shared" si="34"/>
        <v>0</v>
      </c>
      <c r="AC36" s="38">
        <f t="shared" si="35"/>
        <v>0</v>
      </c>
      <c r="AD36" s="38"/>
      <c r="AE36" s="43">
        <f aca="true" t="shared" si="42" ref="AE36:AE41">S36+AC36</f>
        <v>0</v>
      </c>
      <c r="AF36" s="15"/>
      <c r="AG36" s="14"/>
      <c r="AH36" s="18">
        <f aca="true" t="shared" si="43" ref="AH36:AH41">IF(AG36&gt;0,0,AF36)</f>
        <v>0</v>
      </c>
      <c r="AI36" s="15"/>
      <c r="AJ36" s="14"/>
      <c r="AK36" s="18">
        <f aca="true" t="shared" si="44" ref="AK36:AK41">IF(AJ36&gt;0,0,AI36)</f>
        <v>0</v>
      </c>
      <c r="AL36" s="15"/>
      <c r="AM36" s="14"/>
      <c r="AN36" s="18">
        <f aca="true" t="shared" si="45" ref="AN36:AN41">IF(AM36&gt;0,0,AL36)</f>
        <v>0</v>
      </c>
      <c r="AO36" s="19">
        <f aca="true" t="shared" si="46" ref="AO36:AO41">MAX(AH36,AK36,AN36)</f>
        <v>0</v>
      </c>
      <c r="AP36" s="45"/>
      <c r="AQ36" s="20">
        <f t="shared" si="36"/>
        <v>0</v>
      </c>
      <c r="AR36" s="34">
        <f aca="true" t="shared" si="47" ref="AR36:AR41">(AQ36*C36*D36)</f>
        <v>0</v>
      </c>
      <c r="AS36" s="32">
        <f t="shared" si="37"/>
        <v>0</v>
      </c>
      <c r="AT36" s="24"/>
      <c r="AU36" s="24"/>
    </row>
    <row r="37" spans="1:47" ht="12.75">
      <c r="A37" s="12" t="s">
        <v>88</v>
      </c>
      <c r="B37" s="12"/>
      <c r="C37" s="13"/>
      <c r="D37" s="25"/>
      <c r="E37" s="14"/>
      <c r="F37" s="12"/>
      <c r="G37" s="12"/>
      <c r="H37" s="15">
        <v>108.7</v>
      </c>
      <c r="I37" s="16">
        <v>242</v>
      </c>
      <c r="J37" s="17"/>
      <c r="K37" s="14"/>
      <c r="L37" s="18">
        <f t="shared" si="38"/>
        <v>0</v>
      </c>
      <c r="M37" s="15"/>
      <c r="N37" s="14"/>
      <c r="O37" s="18">
        <f t="shared" si="39"/>
        <v>0</v>
      </c>
      <c r="P37" s="15"/>
      <c r="Q37" s="14"/>
      <c r="R37" s="18">
        <f t="shared" si="40"/>
        <v>0</v>
      </c>
      <c r="S37" s="19">
        <f t="shared" si="41"/>
        <v>0</v>
      </c>
      <c r="T37" s="17">
        <v>345</v>
      </c>
      <c r="U37" s="14" t="s">
        <v>107</v>
      </c>
      <c r="V37" s="18">
        <f t="shared" si="32"/>
        <v>0</v>
      </c>
      <c r="W37" s="15">
        <v>345</v>
      </c>
      <c r="X37" s="14" t="s">
        <v>107</v>
      </c>
      <c r="Y37" s="18">
        <f t="shared" si="33"/>
        <v>0</v>
      </c>
      <c r="Z37" s="15"/>
      <c r="AA37" s="14"/>
      <c r="AB37" s="41">
        <f t="shared" si="34"/>
        <v>0</v>
      </c>
      <c r="AC37" s="38">
        <f t="shared" si="35"/>
        <v>0</v>
      </c>
      <c r="AD37" s="38"/>
      <c r="AE37" s="43">
        <f t="shared" si="42"/>
        <v>0</v>
      </c>
      <c r="AF37" s="15"/>
      <c r="AG37" s="14"/>
      <c r="AH37" s="18">
        <f t="shared" si="43"/>
        <v>0</v>
      </c>
      <c r="AI37" s="15"/>
      <c r="AJ37" s="14"/>
      <c r="AK37" s="18">
        <f t="shared" si="44"/>
        <v>0</v>
      </c>
      <c r="AL37" s="15"/>
      <c r="AM37" s="14"/>
      <c r="AN37" s="18">
        <f t="shared" si="45"/>
        <v>0</v>
      </c>
      <c r="AO37" s="19">
        <f t="shared" si="46"/>
        <v>0</v>
      </c>
      <c r="AP37" s="45"/>
      <c r="AQ37" s="20">
        <f t="shared" si="36"/>
        <v>0</v>
      </c>
      <c r="AR37" s="34">
        <f t="shared" si="47"/>
        <v>0</v>
      </c>
      <c r="AS37" s="32">
        <f t="shared" si="37"/>
        <v>0</v>
      </c>
      <c r="AT37" s="24"/>
      <c r="AU37" s="24"/>
    </row>
    <row r="38" spans="1:47" ht="12.75">
      <c r="A38" s="12" t="s">
        <v>86</v>
      </c>
      <c r="B38" s="12"/>
      <c r="C38" s="13"/>
      <c r="D38" s="13"/>
      <c r="E38" s="14"/>
      <c r="F38" s="12"/>
      <c r="G38" s="12"/>
      <c r="H38" s="15">
        <v>109</v>
      </c>
      <c r="I38" s="16">
        <v>242</v>
      </c>
      <c r="J38" s="17"/>
      <c r="K38" s="14"/>
      <c r="L38" s="18">
        <f t="shared" si="38"/>
        <v>0</v>
      </c>
      <c r="M38" s="15"/>
      <c r="N38" s="14"/>
      <c r="O38" s="18">
        <f t="shared" si="39"/>
        <v>0</v>
      </c>
      <c r="P38" s="15"/>
      <c r="Q38" s="14"/>
      <c r="R38" s="18">
        <f t="shared" si="40"/>
        <v>0</v>
      </c>
      <c r="S38" s="19">
        <f t="shared" si="41"/>
        <v>0</v>
      </c>
      <c r="T38" s="17">
        <v>342.5</v>
      </c>
      <c r="U38" s="14" t="s">
        <v>107</v>
      </c>
      <c r="V38" s="18">
        <f t="shared" si="32"/>
        <v>0</v>
      </c>
      <c r="W38" s="15">
        <v>342.5</v>
      </c>
      <c r="X38" s="14" t="s">
        <v>107</v>
      </c>
      <c r="Y38" s="18">
        <f t="shared" si="33"/>
        <v>0</v>
      </c>
      <c r="Z38" s="15"/>
      <c r="AA38" s="14"/>
      <c r="AB38" s="41">
        <f t="shared" si="34"/>
        <v>0</v>
      </c>
      <c r="AC38" s="38">
        <f t="shared" si="35"/>
        <v>0</v>
      </c>
      <c r="AD38" s="38"/>
      <c r="AE38" s="43">
        <f t="shared" si="42"/>
        <v>0</v>
      </c>
      <c r="AF38" s="15"/>
      <c r="AG38" s="14"/>
      <c r="AH38" s="18">
        <f t="shared" si="43"/>
        <v>0</v>
      </c>
      <c r="AI38" s="15"/>
      <c r="AJ38" s="14"/>
      <c r="AK38" s="18">
        <f t="shared" si="44"/>
        <v>0</v>
      </c>
      <c r="AL38" s="15"/>
      <c r="AM38" s="14"/>
      <c r="AN38" s="18">
        <f t="shared" si="45"/>
        <v>0</v>
      </c>
      <c r="AO38" s="19">
        <f t="shared" si="46"/>
        <v>0</v>
      </c>
      <c r="AP38" s="45"/>
      <c r="AQ38" s="20">
        <f t="shared" si="36"/>
        <v>0</v>
      </c>
      <c r="AR38" s="34">
        <f t="shared" si="47"/>
        <v>0</v>
      </c>
      <c r="AS38" s="32">
        <f t="shared" si="37"/>
        <v>0</v>
      </c>
      <c r="AT38" s="24"/>
      <c r="AU38" s="24"/>
    </row>
    <row r="39" spans="1:47" ht="12.75">
      <c r="A39" s="30" t="s">
        <v>58</v>
      </c>
      <c r="B39" s="12"/>
      <c r="C39" s="13"/>
      <c r="D39" s="25"/>
      <c r="E39" s="14"/>
      <c r="F39" s="12"/>
      <c r="G39" s="12"/>
      <c r="H39" s="15">
        <v>67.2</v>
      </c>
      <c r="I39" s="16">
        <v>148</v>
      </c>
      <c r="J39" s="17"/>
      <c r="K39" s="14"/>
      <c r="L39" s="18">
        <f t="shared" si="38"/>
        <v>0</v>
      </c>
      <c r="M39" s="15"/>
      <c r="N39" s="14"/>
      <c r="O39" s="18">
        <f t="shared" si="39"/>
        <v>0</v>
      </c>
      <c r="P39" s="15"/>
      <c r="Q39" s="14"/>
      <c r="R39" s="18">
        <f t="shared" si="40"/>
        <v>0</v>
      </c>
      <c r="S39" s="19">
        <f t="shared" si="41"/>
        <v>0</v>
      </c>
      <c r="T39" s="17">
        <v>170</v>
      </c>
      <c r="U39" s="14" t="s">
        <v>107</v>
      </c>
      <c r="V39" s="18">
        <f t="shared" si="32"/>
        <v>0</v>
      </c>
      <c r="W39" s="15">
        <v>182.5</v>
      </c>
      <c r="X39" s="14" t="s">
        <v>107</v>
      </c>
      <c r="Y39" s="18">
        <f t="shared" si="33"/>
        <v>0</v>
      </c>
      <c r="Z39" s="15"/>
      <c r="AA39" s="14"/>
      <c r="AB39" s="41">
        <f t="shared" si="34"/>
        <v>0</v>
      </c>
      <c r="AC39" s="38">
        <f t="shared" si="35"/>
        <v>0</v>
      </c>
      <c r="AD39" s="38"/>
      <c r="AE39" s="43">
        <f t="shared" si="42"/>
        <v>0</v>
      </c>
      <c r="AF39" s="15"/>
      <c r="AG39" s="14"/>
      <c r="AH39" s="18">
        <f t="shared" si="43"/>
        <v>0</v>
      </c>
      <c r="AI39" s="15"/>
      <c r="AJ39" s="14"/>
      <c r="AK39" s="18">
        <f t="shared" si="44"/>
        <v>0</v>
      </c>
      <c r="AL39" s="15"/>
      <c r="AM39" s="14"/>
      <c r="AN39" s="18">
        <f t="shared" si="45"/>
        <v>0</v>
      </c>
      <c r="AO39" s="19">
        <f t="shared" si="46"/>
        <v>0</v>
      </c>
      <c r="AP39" s="45"/>
      <c r="AQ39" s="20">
        <f t="shared" si="36"/>
        <v>0</v>
      </c>
      <c r="AR39" s="34">
        <f t="shared" si="47"/>
        <v>0</v>
      </c>
      <c r="AS39" s="32">
        <f t="shared" si="37"/>
        <v>0</v>
      </c>
      <c r="AT39" s="24"/>
      <c r="AU39" s="24"/>
    </row>
    <row r="40" spans="1:47" ht="12.75">
      <c r="A40" s="30" t="s">
        <v>95</v>
      </c>
      <c r="B40" s="12"/>
      <c r="C40" s="13"/>
      <c r="D40" s="13"/>
      <c r="E40" s="14"/>
      <c r="F40" s="12"/>
      <c r="G40" s="12"/>
      <c r="H40" s="15">
        <v>82.5</v>
      </c>
      <c r="I40" s="16">
        <v>181</v>
      </c>
      <c r="J40" s="17"/>
      <c r="K40" s="14"/>
      <c r="L40" s="18">
        <f t="shared" si="38"/>
        <v>0</v>
      </c>
      <c r="M40" s="15"/>
      <c r="N40" s="14"/>
      <c r="O40" s="18">
        <f t="shared" si="39"/>
        <v>0</v>
      </c>
      <c r="P40" s="15"/>
      <c r="Q40" s="14"/>
      <c r="R40" s="18">
        <f t="shared" si="40"/>
        <v>0</v>
      </c>
      <c r="S40" s="19">
        <f t="shared" si="41"/>
        <v>0</v>
      </c>
      <c r="T40" s="17">
        <v>265</v>
      </c>
      <c r="U40" s="14" t="s">
        <v>107</v>
      </c>
      <c r="V40" s="18">
        <f t="shared" si="32"/>
        <v>0</v>
      </c>
      <c r="W40" s="15">
        <v>265</v>
      </c>
      <c r="X40" s="14" t="s">
        <v>107</v>
      </c>
      <c r="Y40" s="18">
        <f t="shared" si="33"/>
        <v>0</v>
      </c>
      <c r="Z40" s="15">
        <v>265</v>
      </c>
      <c r="AA40" s="14" t="s">
        <v>107</v>
      </c>
      <c r="AB40" s="41">
        <f t="shared" si="34"/>
        <v>0</v>
      </c>
      <c r="AC40" s="38">
        <f t="shared" si="35"/>
        <v>0</v>
      </c>
      <c r="AD40" s="38"/>
      <c r="AE40" s="43">
        <f t="shared" si="42"/>
        <v>0</v>
      </c>
      <c r="AF40" s="15"/>
      <c r="AG40" s="14"/>
      <c r="AH40" s="18">
        <f t="shared" si="43"/>
        <v>0</v>
      </c>
      <c r="AI40" s="15"/>
      <c r="AJ40" s="14"/>
      <c r="AK40" s="18">
        <f t="shared" si="44"/>
        <v>0</v>
      </c>
      <c r="AL40" s="15"/>
      <c r="AM40" s="14"/>
      <c r="AN40" s="18">
        <f t="shared" si="45"/>
        <v>0</v>
      </c>
      <c r="AO40" s="19">
        <f t="shared" si="46"/>
        <v>0</v>
      </c>
      <c r="AP40" s="45"/>
      <c r="AQ40" s="20">
        <f t="shared" si="36"/>
        <v>0</v>
      </c>
      <c r="AR40" s="34">
        <f t="shared" si="47"/>
        <v>0</v>
      </c>
      <c r="AS40" s="32">
        <f t="shared" si="37"/>
        <v>0</v>
      </c>
      <c r="AT40" s="24"/>
      <c r="AU40" s="24"/>
    </row>
    <row r="41" spans="1:47" s="37" customFormat="1" ht="12.75">
      <c r="A41" s="12" t="s">
        <v>105</v>
      </c>
      <c r="B41" s="12"/>
      <c r="C41" s="13"/>
      <c r="D41" s="13"/>
      <c r="E41" s="14"/>
      <c r="F41" s="12"/>
      <c r="G41" s="12"/>
      <c r="H41" s="15">
        <v>150.5</v>
      </c>
      <c r="I41" s="14" t="s">
        <v>77</v>
      </c>
      <c r="J41" s="15"/>
      <c r="K41" s="14"/>
      <c r="L41" s="18">
        <f t="shared" si="38"/>
        <v>0</v>
      </c>
      <c r="M41" s="15"/>
      <c r="N41" s="14"/>
      <c r="O41" s="18">
        <f t="shared" si="39"/>
        <v>0</v>
      </c>
      <c r="P41" s="15"/>
      <c r="Q41" s="14"/>
      <c r="R41" s="18">
        <f t="shared" si="40"/>
        <v>0</v>
      </c>
      <c r="S41" s="38">
        <f t="shared" si="41"/>
        <v>0</v>
      </c>
      <c r="T41" s="15">
        <v>387.5</v>
      </c>
      <c r="U41" s="14" t="s">
        <v>107</v>
      </c>
      <c r="V41" s="18">
        <f t="shared" si="32"/>
        <v>0</v>
      </c>
      <c r="W41" s="15">
        <v>387.5</v>
      </c>
      <c r="X41" s="14" t="s">
        <v>107</v>
      </c>
      <c r="Y41" s="18">
        <f t="shared" si="33"/>
        <v>0</v>
      </c>
      <c r="Z41" s="15"/>
      <c r="AA41" s="14"/>
      <c r="AB41" s="18">
        <f t="shared" si="34"/>
        <v>0</v>
      </c>
      <c r="AC41" s="38">
        <f t="shared" si="35"/>
        <v>0</v>
      </c>
      <c r="AD41" s="38"/>
      <c r="AE41" s="15">
        <f t="shared" si="42"/>
        <v>0</v>
      </c>
      <c r="AF41" s="15"/>
      <c r="AG41" s="14"/>
      <c r="AH41" s="18">
        <f t="shared" si="43"/>
        <v>0</v>
      </c>
      <c r="AI41" s="15"/>
      <c r="AJ41" s="14"/>
      <c r="AK41" s="18">
        <f t="shared" si="44"/>
        <v>0</v>
      </c>
      <c r="AL41" s="15"/>
      <c r="AM41" s="14"/>
      <c r="AN41" s="18">
        <f t="shared" si="45"/>
        <v>0</v>
      </c>
      <c r="AO41" s="38">
        <f t="shared" si="46"/>
        <v>0</v>
      </c>
      <c r="AP41" s="52"/>
      <c r="AQ41" s="53">
        <f t="shared" si="36"/>
        <v>0</v>
      </c>
      <c r="AR41" s="39">
        <f t="shared" si="47"/>
        <v>0</v>
      </c>
      <c r="AS41" s="39">
        <f t="shared" si="37"/>
        <v>0</v>
      </c>
      <c r="AT41" s="24"/>
      <c r="AU41" s="24"/>
    </row>
    <row r="42" spans="29:43" ht="12.75">
      <c r="AC42" s="51"/>
      <c r="AD42" s="51"/>
      <c r="AP42" s="47"/>
      <c r="AQ42" s="47"/>
    </row>
    <row r="43" spans="29:43" ht="12.75">
      <c r="AC43" s="51"/>
      <c r="AD43" s="51"/>
      <c r="AP43" s="47"/>
      <c r="AQ43" s="47"/>
    </row>
    <row r="44" spans="29:43" ht="12.75">
      <c r="AC44" s="51"/>
      <c r="AD44" s="51"/>
      <c r="AP44" s="47"/>
      <c r="AQ44" s="47"/>
    </row>
    <row r="45" spans="29:43" ht="12.75">
      <c r="AC45" s="51"/>
      <c r="AD45" s="51"/>
      <c r="AP45" s="47"/>
      <c r="AQ45" s="47"/>
    </row>
    <row r="46" spans="29:43" ht="12.75">
      <c r="AC46" s="51"/>
      <c r="AD46" s="51"/>
      <c r="AP46" s="47"/>
      <c r="AQ46" s="47"/>
    </row>
    <row r="47" spans="29:43" ht="12.75">
      <c r="AC47" s="51"/>
      <c r="AD47" s="51"/>
      <c r="AP47" s="47"/>
      <c r="AQ47" s="47"/>
    </row>
    <row r="48" spans="29:43" ht="12.75">
      <c r="AC48" s="51"/>
      <c r="AD48" s="51"/>
      <c r="AP48" s="47"/>
      <c r="AQ48" s="47"/>
    </row>
    <row r="49" spans="29:43" ht="12.75">
      <c r="AC49" s="51"/>
      <c r="AD49" s="51"/>
      <c r="AP49" s="47"/>
      <c r="AQ49" s="47"/>
    </row>
    <row r="50" spans="29:43" ht="12.75">
      <c r="AC50" s="51"/>
      <c r="AD50" s="51"/>
      <c r="AP50" s="47"/>
      <c r="AQ50" s="47"/>
    </row>
    <row r="51" spans="29:43" ht="12.75">
      <c r="AC51" s="51"/>
      <c r="AD51" s="51"/>
      <c r="AP51" s="47"/>
      <c r="AQ51" s="47"/>
    </row>
    <row r="52" spans="29:43" ht="12.75">
      <c r="AC52" s="51"/>
      <c r="AD52" s="51"/>
      <c r="AP52" s="47"/>
      <c r="AQ52" s="47"/>
    </row>
    <row r="53" spans="29:43" ht="12.75">
      <c r="AC53" s="51"/>
      <c r="AD53" s="51"/>
      <c r="AP53" s="47"/>
      <c r="AQ53" s="47"/>
    </row>
    <row r="54" spans="29:43" ht="12.75">
      <c r="AC54" s="51"/>
      <c r="AD54" s="51"/>
      <c r="AP54" s="47"/>
      <c r="AQ54" s="47"/>
    </row>
    <row r="55" spans="29:43" ht="12.75">
      <c r="AC55" s="51"/>
      <c r="AD55" s="51"/>
      <c r="AP55" s="47"/>
      <c r="AQ55" s="47"/>
    </row>
    <row r="56" spans="29:43" ht="12.75">
      <c r="AC56" s="51"/>
      <c r="AD56" s="51"/>
      <c r="AP56" s="47"/>
      <c r="AQ56" s="47"/>
    </row>
    <row r="57" spans="29:43" ht="12.75">
      <c r="AC57" s="51"/>
      <c r="AD57" s="51"/>
      <c r="AP57" s="47"/>
      <c r="AQ57" s="47"/>
    </row>
    <row r="58" spans="29:43" ht="12.75">
      <c r="AC58" s="51"/>
      <c r="AD58" s="51"/>
      <c r="AP58" s="47"/>
      <c r="AQ58" s="47"/>
    </row>
    <row r="59" spans="29:43" ht="12.75">
      <c r="AC59" s="51"/>
      <c r="AD59" s="51"/>
      <c r="AP59" s="47"/>
      <c r="AQ59" s="47"/>
    </row>
    <row r="60" spans="29:43" ht="12.75">
      <c r="AC60" s="51"/>
      <c r="AD60" s="51"/>
      <c r="AP60" s="47"/>
      <c r="AQ60" s="47"/>
    </row>
    <row r="61" spans="29:43" ht="12.75">
      <c r="AC61" s="51"/>
      <c r="AD61" s="51"/>
      <c r="AP61" s="47"/>
      <c r="AQ61" s="47"/>
    </row>
    <row r="62" spans="29:43" ht="12.75">
      <c r="AC62" s="51"/>
      <c r="AD62" s="51"/>
      <c r="AP62" s="47"/>
      <c r="AQ62" s="47"/>
    </row>
    <row r="63" spans="29:43" ht="12.75">
      <c r="AC63" s="51"/>
      <c r="AD63" s="51"/>
      <c r="AP63" s="47"/>
      <c r="AQ63" s="47"/>
    </row>
    <row r="64" spans="29:43" ht="12.75">
      <c r="AC64" s="51"/>
      <c r="AD64" s="51"/>
      <c r="AP64" s="47"/>
      <c r="AQ64" s="47"/>
    </row>
    <row r="65" spans="29:43" ht="12.75">
      <c r="AC65" s="51"/>
      <c r="AD65" s="51"/>
      <c r="AP65" s="47"/>
      <c r="AQ65" s="47"/>
    </row>
    <row r="66" spans="29:43" ht="12.75">
      <c r="AC66" s="51"/>
      <c r="AD66" s="51"/>
      <c r="AP66" s="47"/>
      <c r="AQ66" s="47"/>
    </row>
    <row r="67" spans="29:43" ht="12.75">
      <c r="AC67" s="51"/>
      <c r="AD67" s="51"/>
      <c r="AP67" s="47"/>
      <c r="AQ67" s="47"/>
    </row>
    <row r="68" spans="29:43" ht="12.75">
      <c r="AC68" s="51"/>
      <c r="AD68" s="51"/>
      <c r="AP68" s="47"/>
      <c r="AQ68" s="47"/>
    </row>
    <row r="69" spans="29:43" ht="12.75">
      <c r="AC69" s="51"/>
      <c r="AD69" s="51"/>
      <c r="AP69" s="47"/>
      <c r="AQ69" s="47"/>
    </row>
    <row r="70" spans="29:43" ht="12.75">
      <c r="AC70" s="51"/>
      <c r="AD70" s="51"/>
      <c r="AP70" s="47"/>
      <c r="AQ70" s="47"/>
    </row>
    <row r="71" spans="29:43" ht="12.75">
      <c r="AC71" s="51"/>
      <c r="AD71" s="51"/>
      <c r="AP71" s="47"/>
      <c r="AQ71" s="47"/>
    </row>
    <row r="72" spans="29:43" ht="12.75">
      <c r="AC72" s="51"/>
      <c r="AD72" s="51"/>
      <c r="AP72" s="47"/>
      <c r="AQ72" s="47"/>
    </row>
    <row r="73" spans="29:43" ht="12.75">
      <c r="AC73" s="51"/>
      <c r="AD73" s="51"/>
      <c r="AP73" s="47"/>
      <c r="AQ73" s="47"/>
    </row>
    <row r="74" spans="29:43" ht="12.75">
      <c r="AC74" s="51"/>
      <c r="AD74" s="51"/>
      <c r="AP74" s="47"/>
      <c r="AQ74" s="47"/>
    </row>
    <row r="75" spans="29:43" ht="12.75">
      <c r="AC75" s="51"/>
      <c r="AD75" s="51"/>
      <c r="AP75" s="47"/>
      <c r="AQ75" s="47"/>
    </row>
    <row r="76" spans="29:30" ht="12.75">
      <c r="AC76" s="50"/>
      <c r="AD76" s="50"/>
    </row>
  </sheetData>
  <sheetProtection password="CCF6" sheet="1" objects="1" scenarios="1"/>
  <printOptions/>
  <pageMargins left="0.25" right="0.25" top="1" bottom="0.31" header="0.5" footer="0.3"/>
  <pageSetup orientation="landscape" r:id="rId1"/>
  <headerFooter alignWithMargins="0">
    <oddHeader>&amp;LMarch 3, 2007&amp;C&amp;9WPO World Record Bench Bash&amp;RColumbus, Ohio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2007-03-05T18:59:49Z</cp:lastPrinted>
  <dcterms:created xsi:type="dcterms:W3CDTF">2002-11-02T02:56:58Z</dcterms:created>
  <dcterms:modified xsi:type="dcterms:W3CDTF">2007-03-13T15:20:05Z</dcterms:modified>
  <cp:category/>
  <cp:version/>
  <cp:contentType/>
  <cp:contentStatus/>
</cp:coreProperties>
</file>