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APF" sheetId="1" r:id="rId1"/>
    <sheet name="AAPF" sheetId="2" r:id="rId2"/>
  </sheets>
  <definedNames>
    <definedName name="_xlnm.Print_Area" localSheetId="1">'AAPF'!$A$1:$AT$152</definedName>
    <definedName name="_xlnm.Print_Area" localSheetId="0">'APF'!$A$1:$AU$191</definedName>
    <definedName name="_xlnm.Print_Titles" localSheetId="1">'AAPF'!$A:$H,'AAPF'!$1:$1</definedName>
    <definedName name="_xlnm.Print_Titles" localSheetId="0">'APF'!$A:$H,'APF'!$1:$1</definedName>
    <definedName name="Z_6FB3CCCC_B7B8_4A43_9951_24B5FAF2CEAA_.wvu.PrintArea" localSheetId="1" hidden="1">'AAPF'!$A$1:$AT$17</definedName>
    <definedName name="Z_6FB3CCCC_B7B8_4A43_9951_24B5FAF2CEAA_.wvu.PrintArea" localSheetId="0" hidden="1">'APF'!$A$1:$AU$17</definedName>
    <definedName name="Z_6FB3CCCC_B7B8_4A43_9951_24B5FAF2CEAA_.wvu.PrintTitles" localSheetId="1" hidden="1">'AAPF'!$A:$H,'AAPF'!$1:$1</definedName>
    <definedName name="Z_6FB3CCCC_B7B8_4A43_9951_24B5FAF2CEAA_.wvu.PrintTitles" localSheetId="0" hidden="1">'APF'!$A:$H,'APF'!$1:$1</definedName>
  </definedNames>
  <calcPr fullCalcOnLoad="1"/>
</workbook>
</file>

<file path=xl/sharedStrings.xml><?xml version="1.0" encoding="utf-8"?>
<sst xmlns="http://schemas.openxmlformats.org/spreadsheetml/2006/main" count="349" uniqueCount="125">
  <si>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</si>
  <si>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</si>
  <si>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</si>
  <si>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</si>
  <si>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</si>
  <si>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</si>
  <si>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</si>
  <si>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</si>
  <si>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</si>
  <si>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</si>
  <si>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</si>
  <si>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</si>
  <si>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</si>
  <si>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</si>
  <si>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</si>
  <si>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</si>
  <si>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</si>
  <si>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</si>
  <si>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</si>
  <si>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</si>
  <si>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</si>
  <si>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WEIGHT CLASS IN LBS</t>
  </si>
  <si>
    <t>Body Weight in LBS</t>
  </si>
  <si>
    <t>Body Weight in Kilos</t>
  </si>
  <si>
    <t>Division</t>
  </si>
  <si>
    <t>TOTAL BY MAM</t>
  </si>
  <si>
    <t>TOTAL IN Pounds</t>
  </si>
  <si>
    <t>TOTAL IN Kilos</t>
  </si>
  <si>
    <t>Co-EFF</t>
  </si>
  <si>
    <t>Full Power</t>
  </si>
  <si>
    <t>Men's Masters 181</t>
  </si>
  <si>
    <t>Men's Masters 198</t>
  </si>
  <si>
    <t>Men's Masters 220</t>
  </si>
  <si>
    <t>Men's Masters 242</t>
  </si>
  <si>
    <t>Men's Masters 275</t>
  </si>
  <si>
    <t>Men's Masters 308</t>
  </si>
  <si>
    <t>Men's Open 148</t>
  </si>
  <si>
    <t>Men's Open 165</t>
  </si>
  <si>
    <t>Men's Open 181</t>
  </si>
  <si>
    <t>Men's Open 198</t>
  </si>
  <si>
    <t>Men's Open 220</t>
  </si>
  <si>
    <t>Men's Open 242</t>
  </si>
  <si>
    <t>Men's Open 275</t>
  </si>
  <si>
    <t>Men's Open 308</t>
  </si>
  <si>
    <t>Men's Open SHW</t>
  </si>
  <si>
    <t>Junior/Teen 181</t>
  </si>
  <si>
    <t>Women's Masters 181</t>
  </si>
  <si>
    <t>Women's Open 114</t>
  </si>
  <si>
    <t>Women's Open 148</t>
  </si>
  <si>
    <t>Push/Pull Only</t>
  </si>
  <si>
    <t>Bench Only</t>
  </si>
  <si>
    <t>Men's Masters 148</t>
  </si>
  <si>
    <t>Bobby Hart</t>
  </si>
  <si>
    <t>Will Kuenzel</t>
  </si>
  <si>
    <t>Eddie Washington</t>
  </si>
  <si>
    <t>Lindsey Craft</t>
  </si>
  <si>
    <t>Curtis Rabon</t>
  </si>
  <si>
    <t>Women's JR/Teen SHW</t>
  </si>
  <si>
    <t>SHW</t>
  </si>
  <si>
    <t>Justin Ridenhour</t>
  </si>
  <si>
    <t>Dex Summerville</t>
  </si>
  <si>
    <t>Women's JR/Teen 165</t>
  </si>
  <si>
    <t>Women's JR/Teen 148</t>
  </si>
  <si>
    <t>Women's JR/Teen 198</t>
  </si>
  <si>
    <t>Junior/Teen 220</t>
  </si>
  <si>
    <t>Men's P/F 198</t>
  </si>
  <si>
    <t>Ron Blackmon</t>
  </si>
  <si>
    <t>Adam Kicklighter</t>
  </si>
  <si>
    <t>Keith Harmon</t>
  </si>
  <si>
    <t>Junior/Teen 242</t>
  </si>
  <si>
    <t>Luke Hill</t>
  </si>
  <si>
    <t>Age</t>
  </si>
  <si>
    <t>WT in LBS</t>
  </si>
  <si>
    <t>CoEfficient</t>
  </si>
  <si>
    <t>Frank Domingoes</t>
  </si>
  <si>
    <t>Keith Hare</t>
  </si>
  <si>
    <t>Josh Walton</t>
  </si>
  <si>
    <t>Anderson Singleton</t>
  </si>
  <si>
    <t>Killer Williams</t>
  </si>
  <si>
    <t>Darwin Reed</t>
  </si>
  <si>
    <t>Tom Walters</t>
  </si>
  <si>
    <t>Rob Petillo</t>
  </si>
  <si>
    <t>David McLeod</t>
  </si>
  <si>
    <t>Shane Cook</t>
  </si>
  <si>
    <t>Zack Harmon</t>
  </si>
  <si>
    <t>Raw</t>
  </si>
  <si>
    <t>Police/Fire 198</t>
  </si>
  <si>
    <t>Edward Fonvielle III</t>
  </si>
  <si>
    <t>Ryan Cirignano</t>
  </si>
  <si>
    <t>Stewart Hines</t>
  </si>
  <si>
    <t>Munro Reed</t>
  </si>
  <si>
    <t>Women's Open 105</t>
  </si>
  <si>
    <t>Women's Masters 123</t>
  </si>
  <si>
    <t>Kathy Knight</t>
  </si>
  <si>
    <t>Junior/Teen 148</t>
  </si>
  <si>
    <t>Kole Pedersen</t>
  </si>
  <si>
    <t>Matt Barrack</t>
  </si>
  <si>
    <t>Matt Brozey</t>
  </si>
  <si>
    <t>Hannah Johnson</t>
  </si>
  <si>
    <t>Andrew McCarter</t>
  </si>
  <si>
    <t>Blake Parker</t>
  </si>
  <si>
    <t>Desi Hubbard</t>
  </si>
  <si>
    <t>John Morrow</t>
  </si>
  <si>
    <t>Zach Leonardo</t>
  </si>
  <si>
    <t>Sean Feeney</t>
  </si>
  <si>
    <t>Dave Brown</t>
  </si>
  <si>
    <t>Dustin Vaughan</t>
  </si>
  <si>
    <t>Charles Walton</t>
  </si>
  <si>
    <t>Bill Milner</t>
  </si>
  <si>
    <t>Curtis Brunson</t>
  </si>
  <si>
    <t>Women's Masters 165</t>
  </si>
  <si>
    <t>Joanne Riotte</t>
  </si>
  <si>
    <t>out</t>
  </si>
  <si>
    <t>80-84</t>
  </si>
  <si>
    <t>50-54</t>
  </si>
  <si>
    <t>60-64</t>
  </si>
  <si>
    <t>40-44</t>
  </si>
  <si>
    <t>45-49</t>
  </si>
  <si>
    <t>Best Bench Press</t>
  </si>
  <si>
    <t>70-74</t>
  </si>
  <si>
    <t>Best Raw Bench Press</t>
  </si>
  <si>
    <t>Best Raw Power Lifter</t>
  </si>
  <si>
    <t>Best Power Lifter</t>
  </si>
  <si>
    <t xml:space="preserve">           50-54</t>
  </si>
  <si>
    <t>Deadlift Only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</si>
</sst>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  <numFmt numFmtId="166" formatCode="0.0000"/>
  </numFmts>
  <fonts count="23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horizontal="center" vertical="center" textRotation="75"/>
      <protection locked="0"/>
    </xf>
    <xf numFmtId="0" fontId="1" fillId="20" borderId="11" xfId="0" applyFont="1" applyFill="1" applyBorder="1" applyAlignment="1" applyProtection="1">
      <alignment horizontal="center" vertical="center" textRotation="75"/>
      <protection locked="0"/>
    </xf>
    <xf numFmtId="0" fontId="1" fillId="20" borderId="11" xfId="0" applyFont="1" applyFill="1" applyBorder="1" applyAlignment="1">
      <alignment horizontal="center" vertical="center" textRotation="75"/>
    </xf>
    <xf numFmtId="2" fontId="1" fillId="20" borderId="11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164" fontId="2" fillId="0" borderId="13" xfId="0" applyNumberFormat="1" applyFont="1" applyBorder="1" applyAlignment="1">
      <alignment/>
    </xf>
    <xf numFmtId="0" fontId="2" fillId="24" borderId="11" xfId="0" applyFont="1" applyFill="1" applyBorder="1" applyAlignment="1" applyProtection="1">
      <alignment horizontal="center"/>
      <protection locked="0"/>
    </xf>
    <xf numFmtId="2" fontId="2" fillId="24" borderId="11" xfId="0" applyNumberFormat="1" applyFont="1" applyFill="1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/>
      <protection locked="0"/>
    </xf>
    <xf numFmtId="2" fontId="2" fillId="24" borderId="11" xfId="0" applyNumberFormat="1" applyFont="1" applyFill="1" applyBorder="1" applyAlignment="1">
      <alignment horizontal="center"/>
    </xf>
    <xf numFmtId="2" fontId="2" fillId="24" borderId="14" xfId="0" applyNumberFormat="1" applyFont="1" applyFill="1" applyBorder="1" applyAlignment="1">
      <alignment/>
    </xf>
    <xf numFmtId="164" fontId="2" fillId="24" borderId="14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2" fontId="1" fillId="10" borderId="15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2" fontId="2" fillId="25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 horizontal="center"/>
      <protection locked="0"/>
    </xf>
    <xf numFmtId="0" fontId="2" fillId="25" borderId="16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24" borderId="11" xfId="0" applyNumberFormat="1" applyFont="1" applyFill="1" applyBorder="1" applyAlignment="1" applyProtection="1">
      <alignment horizontal="center"/>
      <protection locked="0"/>
    </xf>
    <xf numFmtId="0" fontId="2" fillId="24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>
      <alignment/>
    </xf>
    <xf numFmtId="0" fontId="1" fillId="20" borderId="13" xfId="0" applyFont="1" applyFill="1" applyBorder="1" applyAlignment="1" applyProtection="1">
      <alignment horizontal="center" vertical="center" textRotation="75"/>
      <protection locked="0"/>
    </xf>
    <xf numFmtId="0" fontId="1" fillId="20" borderId="12" xfId="0" applyFont="1" applyFill="1" applyBorder="1" applyAlignment="1" applyProtection="1">
      <alignment horizontal="center" vertical="center" textRotation="75" wrapText="1"/>
      <protection locked="0"/>
    </xf>
    <xf numFmtId="0" fontId="1" fillId="10" borderId="15" xfId="0" applyFont="1" applyFill="1" applyBorder="1" applyAlignment="1">
      <alignment horizontal="center" vertical="center" textRotation="75" wrapText="1"/>
    </xf>
    <xf numFmtId="0" fontId="1" fillId="20" borderId="14" xfId="0" applyFont="1" applyFill="1" applyBorder="1" applyAlignment="1">
      <alignment horizontal="center" vertical="center" textRotation="75"/>
    </xf>
    <xf numFmtId="0" fontId="1" fillId="20" borderId="14" xfId="0" applyFont="1" applyFill="1" applyBorder="1" applyAlignment="1">
      <alignment horizontal="center" vertical="center" textRotation="75" wrapText="1"/>
    </xf>
    <xf numFmtId="0" fontId="1" fillId="20" borderId="18" xfId="0" applyFont="1" applyFill="1" applyBorder="1" applyAlignment="1">
      <alignment horizontal="center" vertical="center" textRotation="75" wrapText="1"/>
    </xf>
    <xf numFmtId="0" fontId="1" fillId="20" borderId="11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/>
    </xf>
    <xf numFmtId="164" fontId="2" fillId="0" borderId="16" xfId="0" applyNumberFormat="1" applyFont="1" applyFill="1" applyBorder="1" applyAlignment="1" applyProtection="1">
      <alignment horizontal="center"/>
      <protection/>
    </xf>
    <xf numFmtId="2" fontId="1" fillId="24" borderId="15" xfId="0" applyNumberFormat="1" applyFont="1" applyFill="1" applyBorder="1" applyAlignment="1">
      <alignment horizontal="center"/>
    </xf>
    <xf numFmtId="164" fontId="2" fillId="24" borderId="11" xfId="0" applyNumberFormat="1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2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11" borderId="10" xfId="0" applyNumberFormat="1" applyFont="1" applyFill="1" applyBorder="1" applyAlignment="1" applyProtection="1">
      <alignment horizontal="center" vertical="center" textRotation="75" wrapText="1"/>
      <protection locked="0"/>
    </xf>
    <xf numFmtId="0" fontId="2" fillId="11" borderId="0" xfId="0" applyFont="1" applyFill="1" applyAlignment="1" applyProtection="1">
      <alignment/>
      <protection locked="0"/>
    </xf>
    <xf numFmtId="2" fontId="2" fillId="25" borderId="11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2" fontId="2" fillId="17" borderId="14" xfId="0" applyNumberFormat="1" applyFont="1" applyFill="1" applyBorder="1" applyAlignment="1">
      <alignment/>
    </xf>
    <xf numFmtId="164" fontId="2" fillId="17" borderId="13" xfId="0" applyNumberFormat="1" applyFont="1" applyFill="1" applyBorder="1" applyAlignment="1">
      <alignment/>
    </xf>
    <xf numFmtId="0" fontId="3" fillId="17" borderId="0" xfId="0" applyFont="1" applyFill="1" applyAlignment="1">
      <alignment/>
    </xf>
    <xf numFmtId="2" fontId="2" fillId="11" borderId="10" xfId="0" applyNumberFormat="1" applyFont="1" applyFill="1" applyBorder="1" applyAlignment="1" applyProtection="1">
      <alignment horizontal="center"/>
      <protection/>
    </xf>
    <xf numFmtId="0" fontId="1" fillId="17" borderId="0" xfId="0" applyFont="1" applyFill="1" applyAlignment="1" applyProtection="1">
      <alignment/>
      <protection locked="0"/>
    </xf>
    <xf numFmtId="0" fontId="2" fillId="17" borderId="0" xfId="0" applyFont="1" applyFill="1" applyAlignment="1" applyProtection="1">
      <alignment horizontal="center"/>
      <protection locked="0"/>
    </xf>
    <xf numFmtId="2" fontId="2" fillId="17" borderId="0" xfId="0" applyNumberFormat="1" applyFont="1" applyFill="1" applyAlignment="1" applyProtection="1">
      <alignment horizontal="center"/>
      <protection locked="0"/>
    </xf>
    <xf numFmtId="0" fontId="2" fillId="17" borderId="0" xfId="0" applyFont="1" applyFill="1" applyAlignment="1" applyProtection="1">
      <alignment/>
      <protection locked="0"/>
    </xf>
    <xf numFmtId="166" fontId="2" fillId="17" borderId="0" xfId="0" applyNumberFormat="1" applyFont="1" applyFill="1" applyAlignment="1" applyProtection="1">
      <alignment horizontal="center"/>
      <protection locked="0"/>
    </xf>
    <xf numFmtId="164" fontId="2" fillId="17" borderId="0" xfId="0" applyNumberFormat="1" applyFont="1" applyFill="1" applyAlignment="1" applyProtection="1">
      <alignment horizontal="center"/>
      <protection locked="0"/>
    </xf>
    <xf numFmtId="0" fontId="2" fillId="17" borderId="0" xfId="0" applyFont="1" applyFill="1" applyAlignment="1">
      <alignment/>
    </xf>
    <xf numFmtId="0" fontId="2" fillId="17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166" fontId="2" fillId="25" borderId="11" xfId="0" applyNumberFormat="1" applyFont="1" applyFill="1" applyBorder="1" applyAlignment="1" applyProtection="1">
      <alignment horizontal="center"/>
      <protection locked="0"/>
    </xf>
    <xf numFmtId="164" fontId="2" fillId="25" borderId="19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164" fontId="2" fillId="25" borderId="15" xfId="0" applyNumberFormat="1" applyFont="1" applyFill="1" applyBorder="1" applyAlignment="1" applyProtection="1">
      <alignment horizontal="center"/>
      <protection locked="0"/>
    </xf>
    <xf numFmtId="0" fontId="2" fillId="25" borderId="17" xfId="0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1" fillId="24" borderId="11" xfId="0" applyFont="1" applyFill="1" applyBorder="1" applyAlignment="1" applyProtection="1">
      <alignment/>
      <protection locked="0"/>
    </xf>
    <xf numFmtId="2" fontId="2" fillId="24" borderId="11" xfId="0" applyNumberFormat="1" applyFont="1" applyFill="1" applyBorder="1" applyAlignment="1" applyProtection="1">
      <alignment horizontal="center"/>
      <protection/>
    </xf>
    <xf numFmtId="166" fontId="2" fillId="24" borderId="11" xfId="0" applyNumberFormat="1" applyFont="1" applyFill="1" applyBorder="1" applyAlignment="1" applyProtection="1">
      <alignment horizontal="center"/>
      <protection locked="0"/>
    </xf>
    <xf numFmtId="164" fontId="2" fillId="24" borderId="19" xfId="0" applyNumberFormat="1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left"/>
      <protection locked="0"/>
    </xf>
    <xf numFmtId="0" fontId="2" fillId="10" borderId="11" xfId="0" applyFont="1" applyFill="1" applyBorder="1" applyAlignment="1" applyProtection="1">
      <alignment horizontal="center"/>
      <protection locked="0"/>
    </xf>
    <xf numFmtId="2" fontId="2" fillId="10" borderId="11" xfId="0" applyNumberFormat="1" applyFont="1" applyFill="1" applyBorder="1" applyAlignment="1" applyProtection="1">
      <alignment horizontal="center"/>
      <protection locked="0"/>
    </xf>
    <xf numFmtId="2" fontId="2" fillId="10" borderId="11" xfId="0" applyNumberFormat="1" applyFont="1" applyFill="1" applyBorder="1" applyAlignment="1" applyProtection="1">
      <alignment horizontal="center"/>
      <protection/>
    </xf>
    <xf numFmtId="166" fontId="2" fillId="10" borderId="11" xfId="0" applyNumberFormat="1" applyFont="1" applyFill="1" applyBorder="1" applyAlignment="1" applyProtection="1">
      <alignment horizontal="center"/>
      <protection locked="0"/>
    </xf>
    <xf numFmtId="164" fontId="2" fillId="10" borderId="19" xfId="0" applyNumberFormat="1" applyFont="1" applyFill="1" applyBorder="1" applyAlignment="1" applyProtection="1">
      <alignment horizontal="center"/>
      <protection locked="0"/>
    </xf>
    <xf numFmtId="0" fontId="2" fillId="10" borderId="16" xfId="0" applyFont="1" applyFill="1" applyBorder="1" applyAlignment="1" applyProtection="1">
      <alignment horizontal="center"/>
      <protection locked="0"/>
    </xf>
    <xf numFmtId="0" fontId="2" fillId="10" borderId="12" xfId="0" applyFont="1" applyFill="1" applyBorder="1" applyAlignment="1" applyProtection="1">
      <alignment horizontal="center"/>
      <protection locked="0"/>
    </xf>
    <xf numFmtId="2" fontId="2" fillId="10" borderId="10" xfId="0" applyNumberFormat="1" applyFont="1" applyFill="1" applyBorder="1" applyAlignment="1" applyProtection="1">
      <alignment/>
      <protection locked="0"/>
    </xf>
    <xf numFmtId="2" fontId="2" fillId="10" borderId="11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 applyProtection="1">
      <alignment/>
      <protection locked="0"/>
    </xf>
    <xf numFmtId="2" fontId="2" fillId="10" borderId="14" xfId="0" applyNumberFormat="1" applyFont="1" applyFill="1" applyBorder="1" applyAlignment="1">
      <alignment/>
    </xf>
    <xf numFmtId="164" fontId="2" fillId="10" borderId="14" xfId="0" applyNumberFormat="1" applyFont="1" applyFill="1" applyBorder="1" applyAlignment="1">
      <alignment/>
    </xf>
    <xf numFmtId="164" fontId="2" fillId="10" borderId="11" xfId="0" applyNumberFormat="1" applyFont="1" applyFill="1" applyBorder="1" applyAlignment="1">
      <alignment/>
    </xf>
    <xf numFmtId="0" fontId="2" fillId="10" borderId="11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166" fontId="2" fillId="0" borderId="11" xfId="0" applyNumberFormat="1" applyFont="1" applyFill="1" applyBorder="1" applyAlignment="1" applyProtection="1">
      <alignment horizontal="center"/>
      <protection/>
    </xf>
    <xf numFmtId="2" fontId="2" fillId="24" borderId="10" xfId="0" applyNumberFormat="1" applyFont="1" applyFill="1" applyBorder="1" applyAlignment="1" applyProtection="1">
      <alignment horizontal="center"/>
      <protection/>
    </xf>
    <xf numFmtId="164" fontId="2" fillId="24" borderId="13" xfId="0" applyNumberFormat="1" applyFont="1" applyFill="1" applyBorder="1" applyAlignment="1">
      <alignment/>
    </xf>
    <xf numFmtId="164" fontId="2" fillId="10" borderId="13" xfId="0" applyNumberFormat="1" applyFont="1" applyFill="1" applyBorder="1" applyAlignment="1">
      <alignment/>
    </xf>
    <xf numFmtId="2" fontId="2" fillId="10" borderId="10" xfId="0" applyNumberFormat="1" applyFont="1" applyFill="1" applyBorder="1" applyAlignment="1" applyProtection="1">
      <alignment horizontal="center"/>
      <protection/>
    </xf>
    <xf numFmtId="0" fontId="2" fillId="25" borderId="11" xfId="0" applyFont="1" applyFill="1" applyBorder="1" applyAlignment="1" applyProtection="1">
      <alignment horizontal="left"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1" fillId="25" borderId="11" xfId="0" applyFont="1" applyFill="1" applyBorder="1" applyAlignment="1" applyProtection="1">
      <alignment/>
      <protection locked="0"/>
    </xf>
    <xf numFmtId="0" fontId="1" fillId="25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D191"/>
  <sheetViews>
    <sheetView tabSelected="1" view="pageLayout" zoomScaleSheetLayoutView="100" workbookViewId="0" topLeftCell="A1">
      <selection activeCell="AU34" sqref="AU34"/>
    </sheetView>
  </sheetViews>
  <sheetFormatPr defaultColWidth="9.140625" defaultRowHeight="12.75"/>
  <cols>
    <col min="1" max="1" width="23.7109375" style="13" customWidth="1"/>
    <col min="2" max="2" width="3.57421875" style="13" customWidth="1"/>
    <col min="3" max="4" width="9.7109375" style="13" customWidth="1"/>
    <col min="5" max="6" width="8.57421875" style="13" customWidth="1"/>
    <col min="7" max="7" width="7.140625" style="13" customWidth="1"/>
    <col min="8" max="8" width="7.140625" style="13" hidden="1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9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0" width="9.7109375" style="14" customWidth="1"/>
    <col min="41" max="41" width="9.7109375" style="14" hidden="1" customWidth="1"/>
    <col min="42" max="43" width="9.7109375" style="14" customWidth="1"/>
    <col min="44" max="44" width="7.140625" style="13" customWidth="1"/>
    <col min="45" max="45" width="3.57421875" style="13" customWidth="1"/>
    <col min="46" max="46" width="3.8515625" style="67" customWidth="1"/>
    <col min="47" max="47" width="22.140625" style="14" customWidth="1"/>
    <col min="48" max="16384" width="9.140625" style="10" customWidth="1"/>
  </cols>
  <sheetData>
    <row r="1" spans="1:47" s="56" customFormat="1" ht="90">
      <c r="A1" s="2" t="s">
        <v>0</v>
      </c>
      <c r="B1" s="2" t="s">
        <v>71</v>
      </c>
      <c r="C1" s="2" t="s">
        <v>72</v>
      </c>
      <c r="D1" s="2" t="s">
        <v>23</v>
      </c>
      <c r="E1" s="2" t="s">
        <v>73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49" t="s">
        <v>24</v>
      </c>
      <c r="AS1" s="2" t="s">
        <v>71</v>
      </c>
      <c r="AT1" s="55" t="s">
        <v>17</v>
      </c>
      <c r="AU1" s="55" t="s">
        <v>19</v>
      </c>
    </row>
    <row r="2" spans="1:47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77"/>
      <c r="AT2" s="83"/>
      <c r="AU2" s="83"/>
    </row>
    <row r="3" spans="1:47" s="38" customFormat="1" ht="12.75" hidden="1">
      <c r="A3" s="28"/>
      <c r="B3" s="34"/>
      <c r="C3" s="42"/>
      <c r="D3" s="71">
        <f aca="true" t="shared" si="0" ref="D3:D10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v>0</v>
      </c>
      <c r="AC3" s="75">
        <f aca="true" t="shared" si="1" ref="AC3:AC10"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2" ref="AM3:AM10">MAX(AF3,AI3,AL3)</f>
        <v>0</v>
      </c>
      <c r="AN3" s="36">
        <f aca="true" t="shared" si="3" ref="AN3:AN10">(AM3+AB3+R3)</f>
        <v>0</v>
      </c>
      <c r="AO3" s="17">
        <f aca="true" t="shared" si="4" ref="AO3:AO10">(AN3/2.2046)</f>
        <v>0</v>
      </c>
      <c r="AP3" s="37">
        <f aca="true" t="shared" si="5" ref="AP3:AP10">(AN3*E3)</f>
        <v>0</v>
      </c>
      <c r="AQ3" s="48">
        <f aca="true" t="shared" si="6" ref="AQ3:AQ10">IF(F3&gt;0,AP3*F3,AN3*E3)</f>
        <v>0</v>
      </c>
      <c r="AR3" s="58"/>
      <c r="AS3" s="34"/>
      <c r="AT3" s="65"/>
      <c r="AU3" s="65"/>
    </row>
    <row r="4" spans="1:47" s="38" customFormat="1" ht="12.75" hidden="1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aca="true" t="shared" si="7" ref="R4:R10">IF(COUNT(J4,M4)&gt;2,"out",MAX(K4,N4,Q4))</f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aca="true" t="shared" si="8" ref="AB4:AB10">MAX(U4,X4,AA4)</f>
        <v>0</v>
      </c>
      <c r="AC4" s="75">
        <f t="shared" si="1"/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2"/>
        <v>0</v>
      </c>
      <c r="AN4" s="36">
        <f t="shared" si="3"/>
        <v>0</v>
      </c>
      <c r="AO4" s="17">
        <f t="shared" si="4"/>
        <v>0</v>
      </c>
      <c r="AP4" s="37">
        <f t="shared" si="5"/>
        <v>0</v>
      </c>
      <c r="AQ4" s="48">
        <f t="shared" si="6"/>
        <v>0</v>
      </c>
      <c r="AR4" s="58"/>
      <c r="AS4" s="34"/>
      <c r="AT4" s="65"/>
      <c r="AU4" s="65"/>
    </row>
    <row r="5" spans="1:47" s="38" customFormat="1" ht="12.75" hidden="1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7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8"/>
        <v>0</v>
      </c>
      <c r="AC5" s="75">
        <f t="shared" si="1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2"/>
        <v>0</v>
      </c>
      <c r="AN5" s="36">
        <f t="shared" si="3"/>
        <v>0</v>
      </c>
      <c r="AO5" s="17">
        <f t="shared" si="4"/>
        <v>0</v>
      </c>
      <c r="AP5" s="37">
        <f t="shared" si="5"/>
        <v>0</v>
      </c>
      <c r="AQ5" s="48">
        <f t="shared" si="6"/>
        <v>0</v>
      </c>
      <c r="AR5" s="58"/>
      <c r="AS5" s="34"/>
      <c r="AT5" s="65"/>
      <c r="AU5" s="65"/>
    </row>
    <row r="6" spans="1:47" s="38" customFormat="1" ht="12.75" hidden="1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7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8"/>
        <v>0</v>
      </c>
      <c r="AC6" s="75">
        <f t="shared" si="1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2"/>
        <v>0</v>
      </c>
      <c r="AN6" s="36">
        <f t="shared" si="3"/>
        <v>0</v>
      </c>
      <c r="AO6" s="17">
        <f t="shared" si="4"/>
        <v>0</v>
      </c>
      <c r="AP6" s="37">
        <f t="shared" si="5"/>
        <v>0</v>
      </c>
      <c r="AQ6" s="48">
        <f t="shared" si="6"/>
        <v>0</v>
      </c>
      <c r="AR6" s="58"/>
      <c r="AS6" s="34"/>
      <c r="AT6" s="65"/>
      <c r="AU6" s="65"/>
    </row>
    <row r="7" spans="1:47" s="38" customFormat="1" ht="12.75" hidden="1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7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8"/>
        <v>0</v>
      </c>
      <c r="AC7" s="75">
        <f t="shared" si="1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2"/>
        <v>0</v>
      </c>
      <c r="AN7" s="36">
        <f t="shared" si="3"/>
        <v>0</v>
      </c>
      <c r="AO7" s="17">
        <f t="shared" si="4"/>
        <v>0</v>
      </c>
      <c r="AP7" s="37">
        <f t="shared" si="5"/>
        <v>0</v>
      </c>
      <c r="AQ7" s="48">
        <f t="shared" si="6"/>
        <v>0</v>
      </c>
      <c r="AR7" s="58"/>
      <c r="AS7" s="34"/>
      <c r="AT7" s="65"/>
      <c r="AU7" s="65"/>
    </row>
    <row r="8" spans="1:47" s="38" customFormat="1" ht="12.75" hidden="1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7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8"/>
        <v>0</v>
      </c>
      <c r="AC8" s="75">
        <f t="shared" si="1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2"/>
        <v>0</v>
      </c>
      <c r="AN8" s="36">
        <f t="shared" si="3"/>
        <v>0</v>
      </c>
      <c r="AO8" s="17">
        <f t="shared" si="4"/>
        <v>0</v>
      </c>
      <c r="AP8" s="37">
        <f t="shared" si="5"/>
        <v>0</v>
      </c>
      <c r="AQ8" s="48">
        <f t="shared" si="6"/>
        <v>0</v>
      </c>
      <c r="AR8" s="58"/>
      <c r="AS8" s="34"/>
      <c r="AT8" s="65"/>
      <c r="AU8" s="65"/>
    </row>
    <row r="9" spans="1:47" s="38" customFormat="1" ht="12.75" hidden="1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7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8"/>
        <v>0</v>
      </c>
      <c r="AC9" s="75">
        <f t="shared" si="1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2"/>
        <v>0</v>
      </c>
      <c r="AN9" s="36">
        <f t="shared" si="3"/>
        <v>0</v>
      </c>
      <c r="AO9" s="17">
        <f t="shared" si="4"/>
        <v>0</v>
      </c>
      <c r="AP9" s="37">
        <f t="shared" si="5"/>
        <v>0</v>
      </c>
      <c r="AQ9" s="48">
        <f t="shared" si="6"/>
        <v>0</v>
      </c>
      <c r="AR9" s="58"/>
      <c r="AS9" s="34"/>
      <c r="AT9" s="65"/>
      <c r="AU9" s="65"/>
    </row>
    <row r="10" spans="1:47" s="38" customFormat="1" ht="12.75" hidden="1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7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8"/>
        <v>0</v>
      </c>
      <c r="AC10" s="75">
        <f t="shared" si="1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2"/>
        <v>0</v>
      </c>
      <c r="AN10" s="36">
        <f t="shared" si="3"/>
        <v>0</v>
      </c>
      <c r="AO10" s="17">
        <f t="shared" si="4"/>
        <v>0</v>
      </c>
      <c r="AP10" s="37">
        <f t="shared" si="5"/>
        <v>0</v>
      </c>
      <c r="AQ10" s="48">
        <f t="shared" si="6"/>
        <v>0</v>
      </c>
      <c r="AR10" s="58"/>
      <c r="AS10" s="34"/>
      <c r="AT10" s="65"/>
      <c r="AU10" s="65"/>
    </row>
    <row r="11" spans="1:47" s="38" customFormat="1" ht="12.75" hidden="1">
      <c r="A11" s="89" t="s">
        <v>51</v>
      </c>
      <c r="B11" s="34"/>
      <c r="C11" s="42"/>
      <c r="D11" s="71"/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/>
      <c r="S11" s="33"/>
      <c r="T11" s="34"/>
      <c r="U11" s="35"/>
      <c r="V11" s="12"/>
      <c r="W11" s="34"/>
      <c r="X11" s="35"/>
      <c r="Y11" s="12"/>
      <c r="Z11" s="34"/>
      <c r="AA11" s="35"/>
      <c r="AB11" s="26"/>
      <c r="AC11" s="75"/>
      <c r="AD11" s="12"/>
      <c r="AE11" s="34"/>
      <c r="AF11" s="35"/>
      <c r="AG11" s="12"/>
      <c r="AH11" s="34"/>
      <c r="AI11" s="35"/>
      <c r="AJ11" s="12"/>
      <c r="AK11" s="34"/>
      <c r="AL11" s="35"/>
      <c r="AM11" s="26"/>
      <c r="AN11" s="36"/>
      <c r="AO11" s="17"/>
      <c r="AP11" s="37"/>
      <c r="AQ11" s="48"/>
      <c r="AR11" s="58"/>
      <c r="AS11" s="34"/>
      <c r="AT11" s="65"/>
      <c r="AU11" s="65"/>
    </row>
    <row r="12" spans="1:47" s="38" customFormat="1" ht="12.75" hidden="1">
      <c r="A12" s="120"/>
      <c r="B12" s="34"/>
      <c r="C12" s="42"/>
      <c r="D12" s="70"/>
      <c r="E12" s="84"/>
      <c r="F12" s="57"/>
      <c r="G12" s="58"/>
      <c r="H12" s="11">
        <v>148</v>
      </c>
      <c r="I12" s="33"/>
      <c r="J12" s="34"/>
      <c r="K12" s="35"/>
      <c r="L12" s="12"/>
      <c r="M12" s="34"/>
      <c r="N12" s="35"/>
      <c r="O12" s="12"/>
      <c r="P12" s="34"/>
      <c r="Q12" s="35"/>
      <c r="R12" s="26"/>
      <c r="S12" s="33"/>
      <c r="T12" s="34"/>
      <c r="U12" s="35"/>
      <c r="V12" s="12"/>
      <c r="W12" s="34"/>
      <c r="X12" s="35"/>
      <c r="Y12" s="12"/>
      <c r="Z12" s="34"/>
      <c r="AA12" s="35"/>
      <c r="AB12" s="26"/>
      <c r="AC12" s="75"/>
      <c r="AD12" s="12"/>
      <c r="AE12" s="34"/>
      <c r="AF12" s="35"/>
      <c r="AG12" s="12"/>
      <c r="AH12" s="34"/>
      <c r="AI12" s="35"/>
      <c r="AJ12" s="12"/>
      <c r="AK12" s="34"/>
      <c r="AL12" s="35"/>
      <c r="AM12" s="26"/>
      <c r="AN12" s="36">
        <f>(AM12+AB12+R12)</f>
        <v>0</v>
      </c>
      <c r="AO12" s="17">
        <f>(AN12/2.2046)</f>
        <v>0</v>
      </c>
      <c r="AP12" s="37">
        <f>(AN12*E12)</f>
        <v>0</v>
      </c>
      <c r="AQ12" s="48">
        <f>IF(F12&gt;0,AP12*F12,AN12*E12)</f>
        <v>0</v>
      </c>
      <c r="AR12" s="58"/>
      <c r="AS12" s="34"/>
      <c r="AT12" s="65"/>
      <c r="AU12" s="65"/>
    </row>
    <row r="13" spans="1:47" s="38" customFormat="1" ht="15" customHeight="1" hidden="1">
      <c r="A13" s="85" t="s">
        <v>30</v>
      </c>
      <c r="B13" s="34"/>
      <c r="C13" s="42"/>
      <c r="D13" s="70"/>
      <c r="E13" s="84"/>
      <c r="F13" s="59"/>
      <c r="G13" s="60"/>
      <c r="H13" s="11"/>
      <c r="I13" s="33"/>
      <c r="J13" s="34"/>
      <c r="K13" s="35"/>
      <c r="L13" s="12"/>
      <c r="M13" s="34"/>
      <c r="N13" s="35"/>
      <c r="O13" s="12"/>
      <c r="P13" s="34"/>
      <c r="Q13" s="35"/>
      <c r="R13" s="26"/>
      <c r="S13" s="33"/>
      <c r="T13" s="34"/>
      <c r="U13" s="35"/>
      <c r="V13" s="12"/>
      <c r="W13" s="34"/>
      <c r="X13" s="35"/>
      <c r="Y13" s="12"/>
      <c r="Z13" s="34"/>
      <c r="AA13" s="35"/>
      <c r="AB13" s="26"/>
      <c r="AC13" s="75"/>
      <c r="AD13" s="12"/>
      <c r="AE13" s="34"/>
      <c r="AF13" s="35"/>
      <c r="AG13" s="12"/>
      <c r="AH13" s="34"/>
      <c r="AI13" s="35"/>
      <c r="AJ13" s="12"/>
      <c r="AK13" s="34"/>
      <c r="AL13" s="35"/>
      <c r="AM13" s="26"/>
      <c r="AN13" s="36"/>
      <c r="AO13" s="17"/>
      <c r="AP13" s="37"/>
      <c r="AQ13" s="48"/>
      <c r="AR13" s="60"/>
      <c r="AS13" s="34"/>
      <c r="AT13" s="65"/>
      <c r="AU13" s="65"/>
    </row>
    <row r="14" spans="1:47" s="38" customFormat="1" ht="15" customHeight="1">
      <c r="A14" s="85" t="s">
        <v>31</v>
      </c>
      <c r="B14" s="34"/>
      <c r="C14" s="42"/>
      <c r="D14" s="70"/>
      <c r="E14" s="84"/>
      <c r="F14" s="59"/>
      <c r="G14" s="60"/>
      <c r="H14" s="11"/>
      <c r="I14" s="33"/>
      <c r="J14" s="34"/>
      <c r="K14" s="35"/>
      <c r="L14" s="12"/>
      <c r="M14" s="34"/>
      <c r="N14" s="35"/>
      <c r="O14" s="12"/>
      <c r="P14" s="34"/>
      <c r="Q14" s="35"/>
      <c r="R14" s="26"/>
      <c r="S14" s="33"/>
      <c r="T14" s="34"/>
      <c r="U14" s="35"/>
      <c r="V14" s="12"/>
      <c r="W14" s="34"/>
      <c r="X14" s="35"/>
      <c r="Y14" s="12"/>
      <c r="Z14" s="34"/>
      <c r="AA14" s="35"/>
      <c r="AB14" s="26"/>
      <c r="AC14" s="75"/>
      <c r="AD14" s="12"/>
      <c r="AE14" s="34"/>
      <c r="AF14" s="35"/>
      <c r="AG14" s="12"/>
      <c r="AH14" s="34"/>
      <c r="AI14" s="35"/>
      <c r="AJ14" s="12"/>
      <c r="AK14" s="34"/>
      <c r="AL14" s="35"/>
      <c r="AM14" s="26"/>
      <c r="AN14" s="36"/>
      <c r="AO14" s="17"/>
      <c r="AP14" s="37"/>
      <c r="AQ14" s="48"/>
      <c r="AR14" s="60"/>
      <c r="AS14" s="34"/>
      <c r="AT14" s="65"/>
      <c r="AU14" s="65"/>
    </row>
    <row r="15" spans="1:47" s="38" customFormat="1" ht="12.75">
      <c r="A15" s="121" t="s">
        <v>66</v>
      </c>
      <c r="B15" s="34">
        <v>64</v>
      </c>
      <c r="C15" s="42">
        <v>192.7</v>
      </c>
      <c r="D15" s="70">
        <f>C15/2.2046</f>
        <v>87.40814660255828</v>
      </c>
      <c r="E15" s="84">
        <v>0.6222</v>
      </c>
      <c r="F15" s="46">
        <v>1.45</v>
      </c>
      <c r="G15" s="47"/>
      <c r="H15" s="43"/>
      <c r="I15" s="12"/>
      <c r="J15" s="34"/>
      <c r="K15" s="35"/>
      <c r="L15" s="12"/>
      <c r="M15" s="34"/>
      <c r="N15" s="35"/>
      <c r="O15" s="12"/>
      <c r="P15" s="34"/>
      <c r="Q15" s="35"/>
      <c r="R15" s="26">
        <v>480</v>
      </c>
      <c r="S15" s="33"/>
      <c r="T15" s="34"/>
      <c r="U15" s="35"/>
      <c r="V15" s="12"/>
      <c r="W15" s="34"/>
      <c r="X15" s="35"/>
      <c r="Y15" s="12"/>
      <c r="Z15" s="34"/>
      <c r="AA15" s="35"/>
      <c r="AB15" s="26">
        <v>460</v>
      </c>
      <c r="AC15" s="75"/>
      <c r="AD15" s="12"/>
      <c r="AE15" s="34"/>
      <c r="AF15" s="35"/>
      <c r="AG15" s="12"/>
      <c r="AH15" s="34"/>
      <c r="AI15" s="35"/>
      <c r="AJ15" s="12"/>
      <c r="AK15" s="34"/>
      <c r="AL15" s="35"/>
      <c r="AM15" s="26">
        <v>450</v>
      </c>
      <c r="AN15" s="36">
        <f>(AM15+AB15+R15)</f>
        <v>1390</v>
      </c>
      <c r="AO15" s="17">
        <f>(AN15/2.2046)</f>
        <v>630.4998639208926</v>
      </c>
      <c r="AP15" s="37">
        <f>(AN15*E15)</f>
        <v>864.858</v>
      </c>
      <c r="AQ15" s="48">
        <f>IF(F15&gt;0,AP15*F15,AN15*E15)</f>
        <v>1254.0440999999998</v>
      </c>
      <c r="AR15" s="47"/>
      <c r="AS15" s="34">
        <v>64</v>
      </c>
      <c r="AT15" s="65">
        <v>1</v>
      </c>
      <c r="AU15" s="65" t="s">
        <v>115</v>
      </c>
    </row>
    <row r="16" spans="1:47" s="38" customFormat="1" ht="12.75">
      <c r="A16" s="121" t="s">
        <v>80</v>
      </c>
      <c r="B16" s="34">
        <v>72</v>
      </c>
      <c r="C16" s="42">
        <v>197.6</v>
      </c>
      <c r="D16" s="70">
        <f>C16/2.2046</f>
        <v>89.63077202213553</v>
      </c>
      <c r="E16" s="84">
        <v>0.613</v>
      </c>
      <c r="F16" s="46">
        <v>1.718</v>
      </c>
      <c r="G16" s="47" t="s">
        <v>85</v>
      </c>
      <c r="H16" s="43"/>
      <c r="I16" s="12"/>
      <c r="J16" s="34"/>
      <c r="K16" s="35"/>
      <c r="L16" s="12"/>
      <c r="M16" s="34"/>
      <c r="N16" s="35"/>
      <c r="O16" s="12"/>
      <c r="P16" s="34"/>
      <c r="Q16" s="35"/>
      <c r="R16" s="26">
        <v>250</v>
      </c>
      <c r="S16" s="33"/>
      <c r="T16" s="34"/>
      <c r="U16" s="35"/>
      <c r="V16" s="12"/>
      <c r="W16" s="34"/>
      <c r="X16" s="35"/>
      <c r="Y16" s="12"/>
      <c r="Z16" s="34"/>
      <c r="AA16" s="35"/>
      <c r="AB16" s="26">
        <v>145</v>
      </c>
      <c r="AC16" s="75"/>
      <c r="AD16" s="12"/>
      <c r="AE16" s="34"/>
      <c r="AF16" s="35"/>
      <c r="AG16" s="12"/>
      <c r="AH16" s="34"/>
      <c r="AI16" s="35"/>
      <c r="AJ16" s="12"/>
      <c r="AK16" s="34"/>
      <c r="AL16" s="35"/>
      <c r="AM16" s="26">
        <v>305</v>
      </c>
      <c r="AN16" s="36">
        <f>(AM16+AB16+R16)</f>
        <v>700</v>
      </c>
      <c r="AO16" s="17">
        <f>(AN16/2.2046)</f>
        <v>317.5179170824639</v>
      </c>
      <c r="AP16" s="37">
        <f>(AN16*E16)</f>
        <v>429.09999999999997</v>
      </c>
      <c r="AQ16" s="48">
        <f>IF(F16&gt;0,AP16*F16,AN16*E16)</f>
        <v>737.1937999999999</v>
      </c>
      <c r="AR16" s="47" t="s">
        <v>85</v>
      </c>
      <c r="AS16" s="34">
        <v>72</v>
      </c>
      <c r="AT16" s="65">
        <v>1</v>
      </c>
      <c r="AU16" s="65" t="s">
        <v>119</v>
      </c>
    </row>
    <row r="17" spans="1:47" ht="15" customHeight="1" hidden="1">
      <c r="A17" s="85" t="s">
        <v>32</v>
      </c>
      <c r="B17" s="5"/>
      <c r="C17" s="86"/>
      <c r="D17" s="70"/>
      <c r="E17" s="87"/>
      <c r="F17" s="88"/>
      <c r="G17" s="32"/>
      <c r="H17" s="7"/>
      <c r="I17" s="8"/>
      <c r="J17" s="5"/>
      <c r="K17" s="9"/>
      <c r="L17" s="6"/>
      <c r="M17" s="5"/>
      <c r="N17" s="9"/>
      <c r="O17" s="6"/>
      <c r="P17" s="5"/>
      <c r="Q17" s="9"/>
      <c r="R17" s="26"/>
      <c r="S17" s="8"/>
      <c r="T17" s="5"/>
      <c r="U17" s="9"/>
      <c r="V17" s="6"/>
      <c r="W17" s="5"/>
      <c r="X17" s="9"/>
      <c r="Y17" s="6"/>
      <c r="Z17" s="5"/>
      <c r="AA17" s="9"/>
      <c r="AB17" s="26"/>
      <c r="AC17" s="75"/>
      <c r="AD17" s="6"/>
      <c r="AE17" s="5"/>
      <c r="AF17" s="9"/>
      <c r="AG17" s="6"/>
      <c r="AH17" s="5"/>
      <c r="AI17" s="9"/>
      <c r="AJ17" s="6"/>
      <c r="AK17" s="5"/>
      <c r="AL17" s="9"/>
      <c r="AM17" s="26"/>
      <c r="AN17" s="36"/>
      <c r="AO17" s="17"/>
      <c r="AP17" s="37"/>
      <c r="AQ17" s="48"/>
      <c r="AR17" s="32"/>
      <c r="AS17" s="5"/>
      <c r="AT17" s="66"/>
      <c r="AU17" s="66"/>
    </row>
    <row r="18" spans="1:238" s="25" customFormat="1" ht="15" customHeight="1">
      <c r="A18" s="89" t="s">
        <v>33</v>
      </c>
      <c r="B18" s="31"/>
      <c r="C18" s="29"/>
      <c r="D18" s="70"/>
      <c r="E18" s="87"/>
      <c r="F18" s="88"/>
      <c r="G18" s="32"/>
      <c r="H18" s="11"/>
      <c r="I18" s="33"/>
      <c r="J18" s="34"/>
      <c r="K18" s="35"/>
      <c r="L18" s="12"/>
      <c r="M18" s="34"/>
      <c r="N18" s="35"/>
      <c r="O18" s="12"/>
      <c r="P18" s="34"/>
      <c r="Q18" s="35"/>
      <c r="R18" s="26"/>
      <c r="S18" s="33"/>
      <c r="T18" s="34"/>
      <c r="U18" s="35"/>
      <c r="V18" s="12"/>
      <c r="W18" s="34"/>
      <c r="X18" s="35"/>
      <c r="Y18" s="12"/>
      <c r="Z18" s="34"/>
      <c r="AA18" s="35"/>
      <c r="AB18" s="26"/>
      <c r="AC18" s="75"/>
      <c r="AD18" s="12"/>
      <c r="AE18" s="34"/>
      <c r="AF18" s="35"/>
      <c r="AG18" s="12"/>
      <c r="AH18" s="34"/>
      <c r="AI18" s="35"/>
      <c r="AJ18" s="12"/>
      <c r="AK18" s="34"/>
      <c r="AL18" s="35"/>
      <c r="AM18" s="26"/>
      <c r="AN18" s="36"/>
      <c r="AO18" s="17"/>
      <c r="AP18" s="37"/>
      <c r="AQ18" s="48"/>
      <c r="AR18" s="32"/>
      <c r="AS18" s="31"/>
      <c r="AT18" s="65"/>
      <c r="AU18" s="65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</row>
    <row r="19" spans="1:47" s="38" customFormat="1" ht="12.75">
      <c r="A19" s="120" t="s">
        <v>89</v>
      </c>
      <c r="B19" s="34">
        <v>48</v>
      </c>
      <c r="C19" s="42">
        <v>230.4</v>
      </c>
      <c r="D19" s="71">
        <f>C19/2.2046</f>
        <v>104.50875442257099</v>
      </c>
      <c r="E19" s="84">
        <v>0.5716</v>
      </c>
      <c r="F19" s="57">
        <v>1.097</v>
      </c>
      <c r="G19" s="58"/>
      <c r="H19" s="11">
        <v>242</v>
      </c>
      <c r="I19" s="33"/>
      <c r="J19" s="34"/>
      <c r="K19" s="35"/>
      <c r="L19" s="12"/>
      <c r="M19" s="34"/>
      <c r="N19" s="35"/>
      <c r="O19" s="12"/>
      <c r="P19" s="34"/>
      <c r="Q19" s="35"/>
      <c r="R19" s="26">
        <v>0</v>
      </c>
      <c r="S19" s="33"/>
      <c r="T19" s="34"/>
      <c r="U19" s="35"/>
      <c r="V19" s="12"/>
      <c r="W19" s="34"/>
      <c r="X19" s="35"/>
      <c r="Y19" s="12"/>
      <c r="Z19" s="34"/>
      <c r="AA19" s="35"/>
      <c r="AB19" s="26">
        <v>0</v>
      </c>
      <c r="AC19" s="75"/>
      <c r="AD19" s="12"/>
      <c r="AE19" s="34"/>
      <c r="AF19" s="35"/>
      <c r="AG19" s="12"/>
      <c r="AH19" s="34"/>
      <c r="AI19" s="35"/>
      <c r="AJ19" s="12"/>
      <c r="AK19" s="34"/>
      <c r="AL19" s="35"/>
      <c r="AM19" s="26">
        <v>520</v>
      </c>
      <c r="AN19" s="36">
        <f>(AM19+AB19+R19)</f>
        <v>520</v>
      </c>
      <c r="AO19" s="17">
        <f>(AN19/2.2046)</f>
        <v>235.87045268983033</v>
      </c>
      <c r="AP19" s="37">
        <f>(AN19*E19)</f>
        <v>297.23199999999997</v>
      </c>
      <c r="AQ19" s="48">
        <f>IF(F19&gt;0,AP19*F19,AN19*E19)</f>
        <v>326.06350399999997</v>
      </c>
      <c r="AR19" s="58"/>
      <c r="AS19" s="34">
        <v>48</v>
      </c>
      <c r="AT19" s="65">
        <v>1</v>
      </c>
      <c r="AU19" s="65" t="s">
        <v>124</v>
      </c>
    </row>
    <row r="20" spans="1:238" s="25" customFormat="1" ht="15" customHeight="1">
      <c r="A20" s="89" t="s">
        <v>34</v>
      </c>
      <c r="B20" s="31"/>
      <c r="C20" s="29"/>
      <c r="D20" s="70"/>
      <c r="E20" s="87"/>
      <c r="F20" s="88"/>
      <c r="G20" s="32"/>
      <c r="H20" s="11"/>
      <c r="I20" s="33"/>
      <c r="J20" s="34"/>
      <c r="K20" s="35"/>
      <c r="L20" s="12"/>
      <c r="M20" s="34"/>
      <c r="N20" s="35"/>
      <c r="O20" s="12"/>
      <c r="P20" s="34"/>
      <c r="Q20" s="35"/>
      <c r="R20" s="26"/>
      <c r="S20" s="33"/>
      <c r="T20" s="34"/>
      <c r="U20" s="35"/>
      <c r="V20" s="12"/>
      <c r="W20" s="34"/>
      <c r="X20" s="35"/>
      <c r="Y20" s="12"/>
      <c r="Z20" s="34"/>
      <c r="AA20" s="35"/>
      <c r="AB20" s="26"/>
      <c r="AC20" s="75"/>
      <c r="AD20" s="12"/>
      <c r="AE20" s="34"/>
      <c r="AF20" s="35"/>
      <c r="AG20" s="12"/>
      <c r="AH20" s="34"/>
      <c r="AI20" s="35"/>
      <c r="AJ20" s="12"/>
      <c r="AK20" s="34"/>
      <c r="AL20" s="35"/>
      <c r="AM20" s="26"/>
      <c r="AN20" s="36"/>
      <c r="AO20" s="17"/>
      <c r="AP20" s="37"/>
      <c r="AQ20" s="48"/>
      <c r="AR20" s="32"/>
      <c r="AS20" s="31"/>
      <c r="AT20" s="65"/>
      <c r="AU20" s="65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</row>
    <row r="21" spans="1:47" s="38" customFormat="1" ht="12.75">
      <c r="A21" s="120" t="s">
        <v>56</v>
      </c>
      <c r="B21" s="34">
        <v>48</v>
      </c>
      <c r="C21" s="42">
        <v>264</v>
      </c>
      <c r="D21" s="71">
        <f>C21/2.2046</f>
        <v>119.74961444252925</v>
      </c>
      <c r="E21" s="84">
        <v>0.5512</v>
      </c>
      <c r="F21" s="57">
        <v>1.097</v>
      </c>
      <c r="G21" s="58" t="s">
        <v>85</v>
      </c>
      <c r="H21" s="11">
        <v>275</v>
      </c>
      <c r="I21" s="33"/>
      <c r="J21" s="34"/>
      <c r="K21" s="35"/>
      <c r="L21" s="12"/>
      <c r="M21" s="34"/>
      <c r="N21" s="35"/>
      <c r="O21" s="12"/>
      <c r="P21" s="34"/>
      <c r="Q21" s="35"/>
      <c r="R21" s="26">
        <v>630</v>
      </c>
      <c r="S21" s="33"/>
      <c r="T21" s="34"/>
      <c r="U21" s="35"/>
      <c r="V21" s="12"/>
      <c r="W21" s="34"/>
      <c r="X21" s="35"/>
      <c r="Y21" s="12"/>
      <c r="Z21" s="34"/>
      <c r="AA21" s="35"/>
      <c r="AB21" s="26">
        <v>450</v>
      </c>
      <c r="AC21" s="75"/>
      <c r="AD21" s="12"/>
      <c r="AE21" s="34"/>
      <c r="AF21" s="35"/>
      <c r="AG21" s="12"/>
      <c r="AH21" s="34"/>
      <c r="AI21" s="35"/>
      <c r="AJ21" s="12"/>
      <c r="AK21" s="34"/>
      <c r="AL21" s="35"/>
      <c r="AM21" s="26">
        <v>645</v>
      </c>
      <c r="AN21" s="36">
        <f>(AM21+AB21+R21)</f>
        <v>1725</v>
      </c>
      <c r="AO21" s="17">
        <f>(AN21/2.2046)</f>
        <v>782.4548670960718</v>
      </c>
      <c r="AP21" s="37">
        <f>(AN21*E21)</f>
        <v>950.82</v>
      </c>
      <c r="AQ21" s="48">
        <f>IF(F21&gt;0,AP21*F21,AN21*E21)</f>
        <v>1043.04954</v>
      </c>
      <c r="AR21" s="58" t="s">
        <v>85</v>
      </c>
      <c r="AS21" s="34">
        <v>48</v>
      </c>
      <c r="AT21" s="65">
        <v>1</v>
      </c>
      <c r="AU21" s="65" t="s">
        <v>117</v>
      </c>
    </row>
    <row r="22" spans="1:238" s="25" customFormat="1" ht="15" customHeight="1" hidden="1">
      <c r="A22" s="89" t="s">
        <v>35</v>
      </c>
      <c r="B22" s="31"/>
      <c r="C22" s="29"/>
      <c r="D22" s="70"/>
      <c r="E22" s="87"/>
      <c r="F22" s="88"/>
      <c r="G22" s="32"/>
      <c r="H22" s="11"/>
      <c r="I22" s="33"/>
      <c r="J22" s="34"/>
      <c r="K22" s="35"/>
      <c r="L22" s="12"/>
      <c r="M22" s="34"/>
      <c r="N22" s="35"/>
      <c r="O22" s="12"/>
      <c r="P22" s="34"/>
      <c r="Q22" s="35"/>
      <c r="R22" s="26"/>
      <c r="S22" s="33"/>
      <c r="T22" s="34"/>
      <c r="U22" s="35"/>
      <c r="V22" s="12"/>
      <c r="W22" s="34"/>
      <c r="X22" s="35"/>
      <c r="Y22" s="12"/>
      <c r="Z22" s="34"/>
      <c r="AA22" s="35"/>
      <c r="AB22" s="26"/>
      <c r="AC22" s="75"/>
      <c r="AD22" s="12"/>
      <c r="AE22" s="34"/>
      <c r="AF22" s="35"/>
      <c r="AG22" s="12"/>
      <c r="AH22" s="34"/>
      <c r="AI22" s="35"/>
      <c r="AJ22" s="12"/>
      <c r="AK22" s="34"/>
      <c r="AL22" s="35"/>
      <c r="AM22" s="26"/>
      <c r="AN22" s="36"/>
      <c r="AO22" s="17"/>
      <c r="AP22" s="37"/>
      <c r="AQ22" s="48"/>
      <c r="AR22" s="32"/>
      <c r="AS22" s="31"/>
      <c r="AT22" s="65"/>
      <c r="AU22" s="65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</row>
    <row r="23" spans="1:47" s="38" customFormat="1" ht="12.75" hidden="1">
      <c r="A23" s="121"/>
      <c r="B23" s="34"/>
      <c r="C23" s="42"/>
      <c r="D23" s="70"/>
      <c r="E23" s="84"/>
      <c r="F23" s="46"/>
      <c r="G23" s="47"/>
      <c r="H23" s="43"/>
      <c r="I23" s="12"/>
      <c r="J23" s="34"/>
      <c r="K23" s="35"/>
      <c r="L23" s="12"/>
      <c r="M23" s="34"/>
      <c r="N23" s="35"/>
      <c r="O23" s="12"/>
      <c r="P23" s="34"/>
      <c r="Q23" s="35"/>
      <c r="R23" s="26"/>
      <c r="S23" s="33"/>
      <c r="T23" s="34"/>
      <c r="U23" s="35"/>
      <c r="V23" s="12"/>
      <c r="W23" s="34"/>
      <c r="X23" s="35"/>
      <c r="Y23" s="12"/>
      <c r="Z23" s="34"/>
      <c r="AA23" s="35"/>
      <c r="AB23" s="26"/>
      <c r="AC23" s="75"/>
      <c r="AD23" s="12"/>
      <c r="AE23" s="34"/>
      <c r="AF23" s="35"/>
      <c r="AG23" s="12"/>
      <c r="AH23" s="34"/>
      <c r="AI23" s="35"/>
      <c r="AJ23" s="12"/>
      <c r="AK23" s="34"/>
      <c r="AL23" s="35"/>
      <c r="AM23" s="26"/>
      <c r="AN23" s="36">
        <f>(AM23+AB23+R23)</f>
        <v>0</v>
      </c>
      <c r="AO23" s="17">
        <f>(AN23/2.2046)</f>
        <v>0</v>
      </c>
      <c r="AP23" s="37">
        <f>(AN23*E23)</f>
        <v>0</v>
      </c>
      <c r="AQ23" s="48">
        <f>IF(F23&gt;0,AP23*F23,AN23*E23)</f>
        <v>0</v>
      </c>
      <c r="AR23" s="47"/>
      <c r="AS23" s="34"/>
      <c r="AT23" s="65"/>
      <c r="AU23" s="65"/>
    </row>
    <row r="24" spans="1:47" s="38" customFormat="1" ht="12.75" hidden="1">
      <c r="A24" s="30"/>
      <c r="B24" s="34"/>
      <c r="C24" s="42"/>
      <c r="D24" s="70"/>
      <c r="E24" s="84"/>
      <c r="F24" s="46"/>
      <c r="G24" s="47"/>
      <c r="H24" s="43"/>
      <c r="I24" s="12"/>
      <c r="J24" s="34"/>
      <c r="K24" s="35"/>
      <c r="L24" s="12"/>
      <c r="M24" s="34"/>
      <c r="N24" s="35"/>
      <c r="O24" s="12"/>
      <c r="P24" s="34"/>
      <c r="Q24" s="35"/>
      <c r="R24" s="26"/>
      <c r="S24" s="33"/>
      <c r="T24" s="34"/>
      <c r="U24" s="35"/>
      <c r="V24" s="12"/>
      <c r="W24" s="34"/>
      <c r="X24" s="35"/>
      <c r="Y24" s="12"/>
      <c r="Z24" s="34"/>
      <c r="AA24" s="35"/>
      <c r="AB24" s="26"/>
      <c r="AC24" s="75"/>
      <c r="AD24" s="12"/>
      <c r="AE24" s="34"/>
      <c r="AF24" s="35"/>
      <c r="AG24" s="12"/>
      <c r="AH24" s="34"/>
      <c r="AI24" s="35"/>
      <c r="AJ24" s="12"/>
      <c r="AK24" s="34"/>
      <c r="AL24" s="35"/>
      <c r="AM24" s="26"/>
      <c r="AN24" s="36">
        <f>(AM24+AB24+R24)</f>
        <v>0</v>
      </c>
      <c r="AO24" s="17">
        <f>(AN24/2.2046)</f>
        <v>0</v>
      </c>
      <c r="AP24" s="37">
        <f>(AN24*E24)</f>
        <v>0</v>
      </c>
      <c r="AQ24" s="48">
        <f>IF(F24&gt;0,AP24*F24,AN24*E24)</f>
        <v>0</v>
      </c>
      <c r="AR24" s="47"/>
      <c r="AS24" s="34"/>
      <c r="AT24" s="65"/>
      <c r="AU24" s="65"/>
    </row>
    <row r="25" spans="1:238" s="25" customFormat="1" ht="15" customHeight="1" hidden="1">
      <c r="A25" s="89" t="s">
        <v>36</v>
      </c>
      <c r="B25" s="31"/>
      <c r="C25" s="29"/>
      <c r="D25" s="70"/>
      <c r="E25" s="87"/>
      <c r="F25" s="88"/>
      <c r="G25" s="32"/>
      <c r="H25" s="11"/>
      <c r="I25" s="33"/>
      <c r="J25" s="34"/>
      <c r="K25" s="35"/>
      <c r="L25" s="12"/>
      <c r="M25" s="34"/>
      <c r="N25" s="35"/>
      <c r="O25" s="12"/>
      <c r="P25" s="34"/>
      <c r="Q25" s="35"/>
      <c r="R25" s="26"/>
      <c r="S25" s="33"/>
      <c r="T25" s="34"/>
      <c r="U25" s="35"/>
      <c r="V25" s="12"/>
      <c r="W25" s="34"/>
      <c r="X25" s="35"/>
      <c r="Y25" s="12"/>
      <c r="Z25" s="34"/>
      <c r="AA25" s="35"/>
      <c r="AB25" s="26"/>
      <c r="AC25" s="75"/>
      <c r="AD25" s="12"/>
      <c r="AE25" s="34"/>
      <c r="AF25" s="35"/>
      <c r="AG25" s="12"/>
      <c r="AH25" s="34"/>
      <c r="AI25" s="35"/>
      <c r="AJ25" s="12"/>
      <c r="AK25" s="34"/>
      <c r="AL25" s="35"/>
      <c r="AM25" s="26"/>
      <c r="AN25" s="36"/>
      <c r="AO25" s="17"/>
      <c r="AP25" s="37"/>
      <c r="AQ25" s="48"/>
      <c r="AR25" s="32"/>
      <c r="AS25" s="31"/>
      <c r="AT25" s="65"/>
      <c r="AU25" s="65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</row>
    <row r="26" spans="1:47" s="38" customFormat="1" ht="12.75" hidden="1">
      <c r="A26" s="30"/>
      <c r="B26" s="34"/>
      <c r="C26" s="42"/>
      <c r="D26" s="70"/>
      <c r="E26" s="84"/>
      <c r="F26" s="46"/>
      <c r="G26" s="47"/>
      <c r="H26" s="43"/>
      <c r="I26" s="12"/>
      <c r="J26" s="34"/>
      <c r="K26" s="35"/>
      <c r="L26" s="12"/>
      <c r="M26" s="34"/>
      <c r="N26" s="35"/>
      <c r="O26" s="12"/>
      <c r="P26" s="34"/>
      <c r="Q26" s="35"/>
      <c r="R26" s="26"/>
      <c r="S26" s="33"/>
      <c r="T26" s="34"/>
      <c r="U26" s="35"/>
      <c r="V26" s="12"/>
      <c r="W26" s="34"/>
      <c r="X26" s="35"/>
      <c r="Y26" s="12"/>
      <c r="Z26" s="34"/>
      <c r="AA26" s="35"/>
      <c r="AB26" s="26"/>
      <c r="AC26" s="75"/>
      <c r="AD26" s="12"/>
      <c r="AE26" s="34"/>
      <c r="AF26" s="35"/>
      <c r="AG26" s="12"/>
      <c r="AH26" s="34"/>
      <c r="AI26" s="35"/>
      <c r="AJ26" s="12"/>
      <c r="AK26" s="34"/>
      <c r="AL26" s="35"/>
      <c r="AM26" s="26"/>
      <c r="AN26" s="36">
        <f>(AM26+AB26+R26)</f>
        <v>0</v>
      </c>
      <c r="AO26" s="17">
        <f>(AN26/2.2046)</f>
        <v>0</v>
      </c>
      <c r="AP26" s="37">
        <f>(AN26*E26)</f>
        <v>0</v>
      </c>
      <c r="AQ26" s="48">
        <f>IF(F26&gt;0,AP26*F26,AN26*E26)</f>
        <v>0</v>
      </c>
      <c r="AR26" s="47"/>
      <c r="AS26" s="34"/>
      <c r="AT26" s="65"/>
      <c r="AU26" s="65"/>
    </row>
    <row r="27" spans="1:238" s="25" customFormat="1" ht="15" customHeight="1" hidden="1">
      <c r="A27" s="28"/>
      <c r="B27" s="31"/>
      <c r="C27" s="29"/>
      <c r="D27" s="70"/>
      <c r="E27" s="87"/>
      <c r="F27" s="88"/>
      <c r="G27" s="32"/>
      <c r="H27" s="11"/>
      <c r="I27" s="33"/>
      <c r="J27" s="34"/>
      <c r="K27" s="35"/>
      <c r="L27" s="12"/>
      <c r="M27" s="34"/>
      <c r="N27" s="35"/>
      <c r="O27" s="12"/>
      <c r="P27" s="34"/>
      <c r="Q27" s="35"/>
      <c r="R27" s="26"/>
      <c r="S27" s="33"/>
      <c r="T27" s="34"/>
      <c r="U27" s="35"/>
      <c r="V27" s="12"/>
      <c r="W27" s="34"/>
      <c r="X27" s="35"/>
      <c r="Y27" s="12"/>
      <c r="Z27" s="34"/>
      <c r="AA27" s="35"/>
      <c r="AB27" s="26"/>
      <c r="AC27" s="75"/>
      <c r="AD27" s="12"/>
      <c r="AE27" s="34"/>
      <c r="AF27" s="35"/>
      <c r="AG27" s="12"/>
      <c r="AH27" s="34"/>
      <c r="AI27" s="35"/>
      <c r="AJ27" s="12"/>
      <c r="AK27" s="34"/>
      <c r="AL27" s="35"/>
      <c r="AM27" s="26"/>
      <c r="AN27" s="36">
        <f>(AM27+AB27+R27)</f>
        <v>0</v>
      </c>
      <c r="AO27" s="17">
        <f>(AN27/2.2046)</f>
        <v>0</v>
      </c>
      <c r="AP27" s="37">
        <f>(AN27*E27)</f>
        <v>0</v>
      </c>
      <c r="AQ27" s="48">
        <f>IF(F27&gt;0,AP27*F27,AN27*E27)</f>
        <v>0</v>
      </c>
      <c r="AR27" s="32"/>
      <c r="AS27" s="31"/>
      <c r="AT27" s="65"/>
      <c r="AU27" s="65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</row>
    <row r="28" spans="1:47" s="38" customFormat="1" ht="15" customHeight="1">
      <c r="A28" s="89" t="s">
        <v>37</v>
      </c>
      <c r="B28" s="34"/>
      <c r="C28" s="42"/>
      <c r="D28" s="71"/>
      <c r="E28" s="84"/>
      <c r="F28" s="57"/>
      <c r="G28" s="43"/>
      <c r="H28" s="11"/>
      <c r="I28" s="33"/>
      <c r="J28" s="34"/>
      <c r="K28" s="35"/>
      <c r="L28" s="12"/>
      <c r="M28" s="34"/>
      <c r="N28" s="35"/>
      <c r="O28" s="12"/>
      <c r="P28" s="34"/>
      <c r="Q28" s="35"/>
      <c r="R28" s="26"/>
      <c r="S28" s="107"/>
      <c r="T28" s="100"/>
      <c r="U28" s="108"/>
      <c r="V28" s="109"/>
      <c r="W28" s="100"/>
      <c r="X28" s="108"/>
      <c r="Y28" s="109"/>
      <c r="Z28" s="100"/>
      <c r="AA28" s="108"/>
      <c r="AB28" s="26"/>
      <c r="AC28" s="75"/>
      <c r="AD28" s="12"/>
      <c r="AE28" s="34"/>
      <c r="AF28" s="35"/>
      <c r="AG28" s="12"/>
      <c r="AH28" s="34"/>
      <c r="AI28" s="35"/>
      <c r="AJ28" s="12"/>
      <c r="AK28" s="34"/>
      <c r="AL28" s="35"/>
      <c r="AM28" s="26"/>
      <c r="AN28" s="36"/>
      <c r="AO28" s="17"/>
      <c r="AP28" s="37"/>
      <c r="AQ28" s="48"/>
      <c r="AR28" s="43"/>
      <c r="AS28" s="34"/>
      <c r="AT28" s="65"/>
      <c r="AU28" s="65"/>
    </row>
    <row r="29" spans="1:47" s="38" customFormat="1" ht="12.75">
      <c r="A29" s="120" t="s">
        <v>83</v>
      </c>
      <c r="B29" s="34">
        <v>20</v>
      </c>
      <c r="C29" s="42">
        <v>163.8</v>
      </c>
      <c r="D29" s="71">
        <f>C29/2.2046</f>
        <v>74.29919259729657</v>
      </c>
      <c r="E29" s="84">
        <v>0.6934</v>
      </c>
      <c r="F29" s="57"/>
      <c r="G29" s="58" t="s">
        <v>85</v>
      </c>
      <c r="H29" s="11"/>
      <c r="I29" s="33"/>
      <c r="J29" s="34"/>
      <c r="K29" s="35"/>
      <c r="L29" s="12"/>
      <c r="M29" s="34"/>
      <c r="N29" s="35"/>
      <c r="O29" s="12"/>
      <c r="P29" s="34"/>
      <c r="Q29" s="35"/>
      <c r="R29" s="26">
        <v>275</v>
      </c>
      <c r="S29" s="107"/>
      <c r="T29" s="100"/>
      <c r="U29" s="108"/>
      <c r="V29" s="109"/>
      <c r="W29" s="100"/>
      <c r="X29" s="108"/>
      <c r="Y29" s="109"/>
      <c r="Z29" s="100"/>
      <c r="AA29" s="108"/>
      <c r="AB29" s="26">
        <v>240</v>
      </c>
      <c r="AC29" s="75"/>
      <c r="AD29" s="12"/>
      <c r="AE29" s="34"/>
      <c r="AF29" s="35"/>
      <c r="AG29" s="12"/>
      <c r="AH29" s="34"/>
      <c r="AI29" s="35"/>
      <c r="AJ29" s="12"/>
      <c r="AK29" s="34"/>
      <c r="AL29" s="35"/>
      <c r="AM29" s="26">
        <v>375</v>
      </c>
      <c r="AN29" s="36">
        <f>(AM29+AB29+R29)</f>
        <v>890</v>
      </c>
      <c r="AO29" s="17">
        <f>(AN29/2.2046)</f>
        <v>403.7013517191327</v>
      </c>
      <c r="AP29" s="37">
        <f>(AN29*E29)</f>
        <v>617.126</v>
      </c>
      <c r="AQ29" s="48">
        <f>IF(F29&gt;0,AP29*F29,AN29*E29)</f>
        <v>617.126</v>
      </c>
      <c r="AR29" s="58" t="s">
        <v>85</v>
      </c>
      <c r="AS29" s="34">
        <v>20</v>
      </c>
      <c r="AT29" s="65">
        <v>1</v>
      </c>
      <c r="AU29" s="65"/>
    </row>
    <row r="30" spans="1:47" s="38" customFormat="1" ht="15" customHeight="1">
      <c r="A30" s="85" t="s">
        <v>38</v>
      </c>
      <c r="B30" s="34"/>
      <c r="C30" s="42"/>
      <c r="D30" s="71"/>
      <c r="E30" s="84"/>
      <c r="F30" s="57"/>
      <c r="G30" s="43"/>
      <c r="H30" s="11"/>
      <c r="I30" s="33"/>
      <c r="J30" s="34"/>
      <c r="K30" s="35"/>
      <c r="L30" s="12"/>
      <c r="M30" s="34"/>
      <c r="N30" s="35"/>
      <c r="O30" s="12"/>
      <c r="P30" s="34"/>
      <c r="Q30" s="35"/>
      <c r="R30" s="26"/>
      <c r="S30" s="107"/>
      <c r="T30" s="100"/>
      <c r="U30" s="108"/>
      <c r="V30" s="109"/>
      <c r="W30" s="100"/>
      <c r="X30" s="108"/>
      <c r="Y30" s="109"/>
      <c r="Z30" s="100"/>
      <c r="AA30" s="108"/>
      <c r="AB30" s="26"/>
      <c r="AC30" s="75"/>
      <c r="AD30" s="12"/>
      <c r="AE30" s="34"/>
      <c r="AF30" s="35"/>
      <c r="AG30" s="12"/>
      <c r="AH30" s="34"/>
      <c r="AI30" s="35"/>
      <c r="AJ30" s="12"/>
      <c r="AK30" s="34"/>
      <c r="AL30" s="35"/>
      <c r="AM30" s="26"/>
      <c r="AN30" s="36"/>
      <c r="AO30" s="17"/>
      <c r="AP30" s="37"/>
      <c r="AQ30" s="48"/>
      <c r="AR30" s="43"/>
      <c r="AS30" s="34"/>
      <c r="AT30" s="65"/>
      <c r="AU30" s="65"/>
    </row>
    <row r="31" spans="1:47" s="38" customFormat="1" ht="12.75">
      <c r="A31" s="120" t="s">
        <v>60</v>
      </c>
      <c r="B31" s="34">
        <v>21</v>
      </c>
      <c r="C31" s="42">
        <v>181</v>
      </c>
      <c r="D31" s="71">
        <f>C31/2.2046</f>
        <v>82.1010614170371</v>
      </c>
      <c r="E31" s="84">
        <v>0.6466</v>
      </c>
      <c r="F31" s="57"/>
      <c r="G31" s="58"/>
      <c r="H31" s="11"/>
      <c r="I31" s="33"/>
      <c r="J31" s="34"/>
      <c r="K31" s="35"/>
      <c r="L31" s="12"/>
      <c r="M31" s="34"/>
      <c r="N31" s="35"/>
      <c r="O31" s="12"/>
      <c r="P31" s="34"/>
      <c r="Q31" s="35"/>
      <c r="R31" s="26">
        <v>655</v>
      </c>
      <c r="S31" s="107"/>
      <c r="T31" s="100"/>
      <c r="U31" s="108"/>
      <c r="V31" s="109"/>
      <c r="W31" s="100"/>
      <c r="X31" s="108"/>
      <c r="Y31" s="109"/>
      <c r="Z31" s="100"/>
      <c r="AA31" s="108"/>
      <c r="AB31" s="26">
        <v>460</v>
      </c>
      <c r="AC31" s="75"/>
      <c r="AD31" s="12"/>
      <c r="AE31" s="34"/>
      <c r="AF31" s="35"/>
      <c r="AG31" s="12"/>
      <c r="AH31" s="34"/>
      <c r="AI31" s="35"/>
      <c r="AJ31" s="12"/>
      <c r="AK31" s="34"/>
      <c r="AL31" s="35"/>
      <c r="AM31" s="26">
        <v>530</v>
      </c>
      <c r="AN31" s="36">
        <f>(AM31+AB31+R31)</f>
        <v>1645</v>
      </c>
      <c r="AO31" s="17">
        <f>(AN31/2.2046)</f>
        <v>746.1671051437902</v>
      </c>
      <c r="AP31" s="37">
        <f>(AN31*E31)</f>
        <v>1063.657</v>
      </c>
      <c r="AQ31" s="48">
        <f>IF(F31&gt;0,AP31*F31,AN31*E31)</f>
        <v>1063.657</v>
      </c>
      <c r="AR31" s="58"/>
      <c r="AS31" s="34">
        <v>21</v>
      </c>
      <c r="AT31" s="65">
        <v>1</v>
      </c>
      <c r="AU31" s="65"/>
    </row>
    <row r="32" spans="1:47" s="38" customFormat="1" ht="12.75">
      <c r="A32" s="120" t="s">
        <v>97</v>
      </c>
      <c r="B32" s="34">
        <v>30</v>
      </c>
      <c r="C32" s="42">
        <v>178.8</v>
      </c>
      <c r="D32" s="71">
        <f>C32/2.2046</f>
        <v>81.10314796334936</v>
      </c>
      <c r="E32" s="84">
        <v>0.6519</v>
      </c>
      <c r="F32" s="57"/>
      <c r="G32" s="58" t="s">
        <v>85</v>
      </c>
      <c r="H32" s="11"/>
      <c r="I32" s="33"/>
      <c r="J32" s="34"/>
      <c r="K32" s="35"/>
      <c r="L32" s="12"/>
      <c r="M32" s="34"/>
      <c r="N32" s="35"/>
      <c r="O32" s="12"/>
      <c r="P32" s="34"/>
      <c r="Q32" s="35"/>
      <c r="R32" s="26">
        <v>415</v>
      </c>
      <c r="S32" s="107"/>
      <c r="T32" s="100"/>
      <c r="U32" s="108"/>
      <c r="V32" s="109"/>
      <c r="W32" s="100"/>
      <c r="X32" s="108"/>
      <c r="Y32" s="109"/>
      <c r="Z32" s="100"/>
      <c r="AA32" s="108"/>
      <c r="AB32" s="26">
        <v>365</v>
      </c>
      <c r="AC32" s="75"/>
      <c r="AD32" s="12"/>
      <c r="AE32" s="34"/>
      <c r="AF32" s="35"/>
      <c r="AG32" s="12"/>
      <c r="AH32" s="34"/>
      <c r="AI32" s="35"/>
      <c r="AJ32" s="12"/>
      <c r="AK32" s="34"/>
      <c r="AL32" s="35"/>
      <c r="AM32" s="26">
        <v>500</v>
      </c>
      <c r="AN32" s="36">
        <f>(AM32+AB32+R32)</f>
        <v>1280</v>
      </c>
      <c r="AO32" s="17">
        <f>(AN32/2.2046)</f>
        <v>580.6041912365055</v>
      </c>
      <c r="AP32" s="37">
        <f>(AN32*E32)</f>
        <v>834.432</v>
      </c>
      <c r="AQ32" s="48">
        <f>IF(F32&gt;0,AP32*F32,AN32*E32)</f>
        <v>834.432</v>
      </c>
      <c r="AR32" s="58" t="s">
        <v>85</v>
      </c>
      <c r="AS32" s="34">
        <v>30</v>
      </c>
      <c r="AT32" s="65">
        <v>1</v>
      </c>
      <c r="AU32" s="65"/>
    </row>
    <row r="33" spans="1:47" s="38" customFormat="1" ht="12.75">
      <c r="A33" s="120" t="s">
        <v>96</v>
      </c>
      <c r="B33" s="34">
        <v>29</v>
      </c>
      <c r="C33" s="42">
        <v>178.4</v>
      </c>
      <c r="D33" s="71">
        <f>C33/2.2046</f>
        <v>80.92170915358795</v>
      </c>
      <c r="E33" s="84">
        <v>0.6529</v>
      </c>
      <c r="F33" s="57"/>
      <c r="G33" s="58" t="s">
        <v>85</v>
      </c>
      <c r="H33" s="11">
        <v>181</v>
      </c>
      <c r="I33" s="33"/>
      <c r="J33" s="34"/>
      <c r="K33" s="35"/>
      <c r="L33" s="12"/>
      <c r="M33" s="34"/>
      <c r="N33" s="35"/>
      <c r="O33" s="12"/>
      <c r="P33" s="34"/>
      <c r="Q33" s="35"/>
      <c r="R33" s="26">
        <v>365</v>
      </c>
      <c r="S33" s="107"/>
      <c r="T33" s="100"/>
      <c r="U33" s="108"/>
      <c r="V33" s="109"/>
      <c r="W33" s="100"/>
      <c r="X33" s="108"/>
      <c r="Y33" s="109"/>
      <c r="Z33" s="100"/>
      <c r="AA33" s="108"/>
      <c r="AB33" s="26">
        <v>275</v>
      </c>
      <c r="AC33" s="75"/>
      <c r="AD33" s="12"/>
      <c r="AE33" s="34"/>
      <c r="AF33" s="35"/>
      <c r="AG33" s="12"/>
      <c r="AH33" s="34"/>
      <c r="AI33" s="35"/>
      <c r="AJ33" s="12"/>
      <c r="AK33" s="34"/>
      <c r="AL33" s="35"/>
      <c r="AM33" s="26">
        <v>335</v>
      </c>
      <c r="AN33" s="36">
        <f>(AM33+AB33+R33)</f>
        <v>975</v>
      </c>
      <c r="AO33" s="17">
        <f>(AN33/2.2046)</f>
        <v>442.2570987934319</v>
      </c>
      <c r="AP33" s="37">
        <f>(AN33*E33)</f>
        <v>636.5775</v>
      </c>
      <c r="AQ33" s="48">
        <f>IF(F33&gt;0,AP33*F33,AN33*E33)</f>
        <v>636.5775</v>
      </c>
      <c r="AR33" s="58" t="s">
        <v>85</v>
      </c>
      <c r="AS33" s="34">
        <v>29</v>
      </c>
      <c r="AT33" s="65">
        <v>2</v>
      </c>
      <c r="AU33" s="65"/>
    </row>
    <row r="34" spans="1:47" s="25" customFormat="1" ht="15" customHeight="1">
      <c r="A34" s="85" t="s">
        <v>39</v>
      </c>
      <c r="B34" s="31"/>
      <c r="C34" s="29"/>
      <c r="D34" s="70"/>
      <c r="E34" s="87"/>
      <c r="F34" s="88"/>
      <c r="G34" s="32"/>
      <c r="H34" s="11"/>
      <c r="I34" s="90"/>
      <c r="J34" s="34"/>
      <c r="K34" s="35"/>
      <c r="L34" s="12"/>
      <c r="M34" s="34"/>
      <c r="N34" s="35"/>
      <c r="O34" s="12"/>
      <c r="P34" s="34"/>
      <c r="Q34" s="35"/>
      <c r="R34" s="26"/>
      <c r="S34" s="33"/>
      <c r="T34" s="34"/>
      <c r="U34" s="35"/>
      <c r="V34" s="12"/>
      <c r="W34" s="34"/>
      <c r="X34" s="35"/>
      <c r="Y34" s="12"/>
      <c r="Z34" s="34"/>
      <c r="AA34" s="35"/>
      <c r="AB34" s="26"/>
      <c r="AC34" s="75"/>
      <c r="AD34" s="12"/>
      <c r="AE34" s="34"/>
      <c r="AF34" s="35"/>
      <c r="AG34" s="12"/>
      <c r="AH34" s="34"/>
      <c r="AI34" s="35"/>
      <c r="AJ34" s="12"/>
      <c r="AK34" s="34"/>
      <c r="AL34" s="35"/>
      <c r="AM34" s="26"/>
      <c r="AN34" s="36"/>
      <c r="AO34" s="17"/>
      <c r="AP34" s="37"/>
      <c r="AQ34" s="48"/>
      <c r="AR34" s="32"/>
      <c r="AS34" s="31"/>
      <c r="AT34" s="65"/>
      <c r="AU34" s="65"/>
    </row>
    <row r="35" spans="1:47" s="38" customFormat="1" ht="12.75">
      <c r="A35" s="120" t="s">
        <v>101</v>
      </c>
      <c r="B35" s="34">
        <v>25</v>
      </c>
      <c r="C35" s="42">
        <v>197</v>
      </c>
      <c r="D35" s="71">
        <f aca="true" t="shared" si="9" ref="D35:D40">C35/2.2046</f>
        <v>89.35861380749341</v>
      </c>
      <c r="E35" s="84">
        <v>0.6143</v>
      </c>
      <c r="F35" s="57"/>
      <c r="G35" s="58"/>
      <c r="H35" s="11"/>
      <c r="I35" s="33"/>
      <c r="J35" s="34"/>
      <c r="K35" s="35"/>
      <c r="L35" s="12"/>
      <c r="M35" s="34"/>
      <c r="N35" s="35"/>
      <c r="O35" s="12"/>
      <c r="P35" s="34"/>
      <c r="Q35" s="35"/>
      <c r="R35" s="26">
        <v>650</v>
      </c>
      <c r="S35" s="107"/>
      <c r="T35" s="100"/>
      <c r="U35" s="108"/>
      <c r="V35" s="109"/>
      <c r="W35" s="100"/>
      <c r="X35" s="108"/>
      <c r="Y35" s="109"/>
      <c r="Z35" s="100"/>
      <c r="AA35" s="108"/>
      <c r="AB35" s="26">
        <v>470</v>
      </c>
      <c r="AC35" s="75"/>
      <c r="AD35" s="12"/>
      <c r="AE35" s="34"/>
      <c r="AF35" s="35"/>
      <c r="AG35" s="12"/>
      <c r="AH35" s="34"/>
      <c r="AI35" s="35"/>
      <c r="AJ35" s="12"/>
      <c r="AK35" s="34"/>
      <c r="AL35" s="35"/>
      <c r="AM35" s="26">
        <v>580</v>
      </c>
      <c r="AN35" s="36">
        <f aca="true" t="shared" si="10" ref="AN35:AN40">(AM35+AB35+R35)</f>
        <v>1700</v>
      </c>
      <c r="AO35" s="17">
        <f aca="true" t="shared" si="11" ref="AO35:AO40">(AN35/2.2046)</f>
        <v>771.1149414859838</v>
      </c>
      <c r="AP35" s="37">
        <f aca="true" t="shared" si="12" ref="AP35:AP40">(AN35*E35)</f>
        <v>1044.31</v>
      </c>
      <c r="AQ35" s="48">
        <f aca="true" t="shared" si="13" ref="AQ35:AQ40">IF(F35&gt;0,AP35*F35,AN35*E35)</f>
        <v>1044.31</v>
      </c>
      <c r="AR35" s="58"/>
      <c r="AS35" s="34">
        <v>25</v>
      </c>
      <c r="AT35" s="65">
        <v>1</v>
      </c>
      <c r="AU35" s="65"/>
    </row>
    <row r="36" spans="1:47" s="38" customFormat="1" ht="12.75">
      <c r="A36" s="120" t="s">
        <v>52</v>
      </c>
      <c r="B36" s="34">
        <v>29</v>
      </c>
      <c r="C36" s="42">
        <v>197.8</v>
      </c>
      <c r="D36" s="71">
        <f t="shared" si="9"/>
        <v>89.72149142701623</v>
      </c>
      <c r="E36" s="84">
        <v>0.613</v>
      </c>
      <c r="F36" s="57"/>
      <c r="G36" s="58"/>
      <c r="H36" s="11"/>
      <c r="I36" s="33"/>
      <c r="J36" s="34"/>
      <c r="K36" s="35"/>
      <c r="L36" s="12"/>
      <c r="M36" s="34"/>
      <c r="N36" s="35"/>
      <c r="O36" s="12"/>
      <c r="P36" s="34"/>
      <c r="Q36" s="35"/>
      <c r="R36" s="26">
        <v>555</v>
      </c>
      <c r="S36" s="107"/>
      <c r="T36" s="100"/>
      <c r="U36" s="108"/>
      <c r="V36" s="109"/>
      <c r="W36" s="100"/>
      <c r="X36" s="108"/>
      <c r="Y36" s="109"/>
      <c r="Z36" s="100"/>
      <c r="AA36" s="108"/>
      <c r="AB36" s="26">
        <v>400</v>
      </c>
      <c r="AC36" s="75"/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v>545</v>
      </c>
      <c r="AN36" s="36">
        <f t="shared" si="10"/>
        <v>1500</v>
      </c>
      <c r="AO36" s="17">
        <f t="shared" si="11"/>
        <v>680.3955366052799</v>
      </c>
      <c r="AP36" s="37">
        <f t="shared" si="12"/>
        <v>919.5</v>
      </c>
      <c r="AQ36" s="48">
        <f t="shared" si="13"/>
        <v>919.5</v>
      </c>
      <c r="AR36" s="58"/>
      <c r="AS36" s="34">
        <v>29</v>
      </c>
      <c r="AT36" s="65">
        <v>2</v>
      </c>
      <c r="AU36" s="65"/>
    </row>
    <row r="37" spans="1:47" s="38" customFormat="1" ht="12.75">
      <c r="A37" s="120" t="s">
        <v>104</v>
      </c>
      <c r="B37" s="34">
        <v>26</v>
      </c>
      <c r="C37" s="42">
        <v>194</v>
      </c>
      <c r="D37" s="71">
        <f t="shared" si="9"/>
        <v>87.99782273428286</v>
      </c>
      <c r="E37" s="84">
        <v>0.6197</v>
      </c>
      <c r="F37" s="57"/>
      <c r="G37" s="58"/>
      <c r="H37" s="11"/>
      <c r="I37" s="33"/>
      <c r="J37" s="34"/>
      <c r="K37" s="35"/>
      <c r="L37" s="12"/>
      <c r="M37" s="34"/>
      <c r="N37" s="35"/>
      <c r="O37" s="12"/>
      <c r="P37" s="34"/>
      <c r="Q37" s="35"/>
      <c r="R37" s="26">
        <v>565</v>
      </c>
      <c r="S37" s="107"/>
      <c r="T37" s="100"/>
      <c r="U37" s="108"/>
      <c r="V37" s="109"/>
      <c r="W37" s="100"/>
      <c r="X37" s="108"/>
      <c r="Y37" s="109"/>
      <c r="Z37" s="100"/>
      <c r="AA37" s="108"/>
      <c r="AB37" s="26">
        <v>290</v>
      </c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>
        <v>550</v>
      </c>
      <c r="AN37" s="36">
        <f t="shared" si="10"/>
        <v>1405</v>
      </c>
      <c r="AO37" s="17">
        <f t="shared" si="11"/>
        <v>637.3038192869454</v>
      </c>
      <c r="AP37" s="37">
        <f t="shared" si="12"/>
        <v>870.6785</v>
      </c>
      <c r="AQ37" s="48">
        <f t="shared" si="13"/>
        <v>870.6785</v>
      </c>
      <c r="AR37" s="58"/>
      <c r="AS37" s="34">
        <v>26</v>
      </c>
      <c r="AT37" s="65">
        <v>3</v>
      </c>
      <c r="AU37" s="65"/>
    </row>
    <row r="38" spans="1:47" s="38" customFormat="1" ht="12.75">
      <c r="A38" s="120" t="s">
        <v>99</v>
      </c>
      <c r="B38" s="34">
        <v>24</v>
      </c>
      <c r="C38" s="42">
        <v>192.4</v>
      </c>
      <c r="D38" s="71">
        <f t="shared" si="9"/>
        <v>87.27206749523722</v>
      </c>
      <c r="E38" s="84">
        <v>0.6228</v>
      </c>
      <c r="F38" s="57"/>
      <c r="G38" s="58" t="s">
        <v>85</v>
      </c>
      <c r="H38" s="11"/>
      <c r="I38" s="33"/>
      <c r="J38" s="34"/>
      <c r="K38" s="35"/>
      <c r="L38" s="12"/>
      <c r="M38" s="34"/>
      <c r="N38" s="35"/>
      <c r="O38" s="12"/>
      <c r="P38" s="34"/>
      <c r="Q38" s="35"/>
      <c r="R38" s="26">
        <v>525</v>
      </c>
      <c r="S38" s="107"/>
      <c r="T38" s="100"/>
      <c r="U38" s="108"/>
      <c r="V38" s="109"/>
      <c r="W38" s="100"/>
      <c r="X38" s="108"/>
      <c r="Y38" s="109"/>
      <c r="Z38" s="100"/>
      <c r="AA38" s="108"/>
      <c r="AB38" s="26">
        <v>375</v>
      </c>
      <c r="AC38" s="75"/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v>525</v>
      </c>
      <c r="AN38" s="36">
        <f t="shared" si="10"/>
        <v>1425</v>
      </c>
      <c r="AO38" s="17">
        <f t="shared" si="11"/>
        <v>646.3757597750158</v>
      </c>
      <c r="AP38" s="37">
        <f t="shared" si="12"/>
        <v>887.49</v>
      </c>
      <c r="AQ38" s="48">
        <f t="shared" si="13"/>
        <v>887.49</v>
      </c>
      <c r="AR38" s="58" t="s">
        <v>85</v>
      </c>
      <c r="AS38" s="34">
        <v>24</v>
      </c>
      <c r="AT38" s="65">
        <v>1</v>
      </c>
      <c r="AU38" s="65"/>
    </row>
    <row r="39" spans="1:47" s="38" customFormat="1" ht="12.75">
      <c r="A39" s="121" t="s">
        <v>75</v>
      </c>
      <c r="B39" s="34">
        <v>32</v>
      </c>
      <c r="C39" s="42">
        <v>197.5</v>
      </c>
      <c r="D39" s="71">
        <f t="shared" si="9"/>
        <v>89.58541231969518</v>
      </c>
      <c r="E39" s="84">
        <v>0.6133</v>
      </c>
      <c r="F39" s="57"/>
      <c r="G39" s="43" t="s">
        <v>85</v>
      </c>
      <c r="H39" s="11">
        <v>181</v>
      </c>
      <c r="I39" s="33"/>
      <c r="J39" s="34"/>
      <c r="K39" s="35"/>
      <c r="L39" s="12"/>
      <c r="M39" s="34"/>
      <c r="N39" s="35"/>
      <c r="O39" s="12"/>
      <c r="P39" s="34"/>
      <c r="Q39" s="35"/>
      <c r="R39" s="26">
        <v>515</v>
      </c>
      <c r="S39" s="107"/>
      <c r="T39" s="100"/>
      <c r="U39" s="108"/>
      <c r="V39" s="109"/>
      <c r="W39" s="100"/>
      <c r="X39" s="108"/>
      <c r="Y39" s="109"/>
      <c r="Z39" s="100"/>
      <c r="AA39" s="108"/>
      <c r="AB39" s="26">
        <v>265</v>
      </c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>
        <v>500</v>
      </c>
      <c r="AN39" s="36">
        <f t="shared" si="10"/>
        <v>1280</v>
      </c>
      <c r="AO39" s="17">
        <f t="shared" si="11"/>
        <v>580.6041912365055</v>
      </c>
      <c r="AP39" s="37">
        <f t="shared" si="12"/>
        <v>785.0239999999999</v>
      </c>
      <c r="AQ39" s="48">
        <f t="shared" si="13"/>
        <v>785.0239999999999</v>
      </c>
      <c r="AR39" s="43" t="s">
        <v>85</v>
      </c>
      <c r="AS39" s="34">
        <v>32</v>
      </c>
      <c r="AT39" s="65">
        <v>2</v>
      </c>
      <c r="AU39" s="65"/>
    </row>
    <row r="40" spans="1:47" s="38" customFormat="1" ht="12.75">
      <c r="A40" s="120" t="s">
        <v>90</v>
      </c>
      <c r="B40" s="34">
        <v>37</v>
      </c>
      <c r="C40" s="42">
        <v>196.8</v>
      </c>
      <c r="D40" s="71">
        <f t="shared" si="9"/>
        <v>89.26789440261273</v>
      </c>
      <c r="E40" s="84">
        <v>0.6147</v>
      </c>
      <c r="F40" s="57"/>
      <c r="G40" s="58" t="s">
        <v>85</v>
      </c>
      <c r="H40" s="11"/>
      <c r="I40" s="33"/>
      <c r="J40" s="34"/>
      <c r="K40" s="35"/>
      <c r="L40" s="12"/>
      <c r="M40" s="34"/>
      <c r="N40" s="35"/>
      <c r="O40" s="12"/>
      <c r="P40" s="34"/>
      <c r="Q40" s="35"/>
      <c r="R40" s="26">
        <v>100</v>
      </c>
      <c r="S40" s="107"/>
      <c r="T40" s="100"/>
      <c r="U40" s="108"/>
      <c r="V40" s="109"/>
      <c r="W40" s="100"/>
      <c r="X40" s="108"/>
      <c r="Y40" s="109"/>
      <c r="Z40" s="100"/>
      <c r="AA40" s="108"/>
      <c r="AB40" s="26">
        <v>0</v>
      </c>
      <c r="AC40" s="75"/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v>0</v>
      </c>
      <c r="AN40" s="36">
        <f t="shared" si="10"/>
        <v>100</v>
      </c>
      <c r="AO40" s="17">
        <f t="shared" si="11"/>
        <v>45.35970244035199</v>
      </c>
      <c r="AP40" s="37">
        <f t="shared" si="12"/>
        <v>61.47</v>
      </c>
      <c r="AQ40" s="48">
        <f t="shared" si="13"/>
        <v>61.47</v>
      </c>
      <c r="AR40" s="58" t="s">
        <v>85</v>
      </c>
      <c r="AS40" s="34">
        <v>37</v>
      </c>
      <c r="AT40" s="65"/>
      <c r="AU40" s="65" t="s">
        <v>112</v>
      </c>
    </row>
    <row r="41" spans="1:47" s="38" customFormat="1" ht="12.75">
      <c r="A41" s="85" t="s">
        <v>40</v>
      </c>
      <c r="B41" s="34"/>
      <c r="C41" s="42"/>
      <c r="D41" s="71"/>
      <c r="E41" s="84"/>
      <c r="F41" s="46"/>
      <c r="G41" s="47"/>
      <c r="H41" s="43"/>
      <c r="I41" s="90"/>
      <c r="J41" s="34"/>
      <c r="K41" s="35"/>
      <c r="L41" s="12"/>
      <c r="M41" s="34"/>
      <c r="N41" s="35"/>
      <c r="O41" s="12"/>
      <c r="P41" s="34"/>
      <c r="Q41" s="35"/>
      <c r="R41" s="26"/>
      <c r="S41" s="33"/>
      <c r="T41" s="34"/>
      <c r="U41" s="35"/>
      <c r="V41" s="12"/>
      <c r="W41" s="34"/>
      <c r="X41" s="35"/>
      <c r="Y41" s="12"/>
      <c r="Z41" s="34"/>
      <c r="AA41" s="35"/>
      <c r="AB41" s="26"/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/>
      <c r="AN41" s="36"/>
      <c r="AO41" s="17"/>
      <c r="AP41" s="37"/>
      <c r="AQ41" s="48"/>
      <c r="AR41" s="47"/>
      <c r="AS41" s="34"/>
      <c r="AT41" s="65"/>
      <c r="AU41" s="65"/>
    </row>
    <row r="42" spans="1:47" s="38" customFormat="1" ht="12.75">
      <c r="A42" s="120" t="s">
        <v>53</v>
      </c>
      <c r="B42" s="34">
        <v>29</v>
      </c>
      <c r="C42" s="42">
        <v>213.4</v>
      </c>
      <c r="D42" s="71">
        <f>C42/2.2046</f>
        <v>96.79760500771114</v>
      </c>
      <c r="E42" s="84">
        <v>0.5897</v>
      </c>
      <c r="F42" s="57"/>
      <c r="G42" s="58"/>
      <c r="H42" s="11">
        <v>220</v>
      </c>
      <c r="I42" s="33"/>
      <c r="J42" s="34"/>
      <c r="K42" s="35"/>
      <c r="L42" s="12"/>
      <c r="M42" s="34"/>
      <c r="N42" s="35"/>
      <c r="O42" s="12"/>
      <c r="P42" s="34"/>
      <c r="Q42" s="35"/>
      <c r="R42" s="26">
        <v>610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v>425</v>
      </c>
      <c r="AC42" s="75"/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v>570</v>
      </c>
      <c r="AN42" s="36">
        <f>(AM42+AB42+R42)</f>
        <v>1605</v>
      </c>
      <c r="AO42" s="17">
        <f>(AN42/2.2046)</f>
        <v>728.0232241676495</v>
      </c>
      <c r="AP42" s="37">
        <f>(AN42*E42)</f>
        <v>946.4685</v>
      </c>
      <c r="AQ42" s="48">
        <f>IF(F42&gt;0,AP42*F42,AN42*E42)</f>
        <v>946.4685</v>
      </c>
      <c r="AR42" s="58"/>
      <c r="AS42" s="34">
        <v>29</v>
      </c>
      <c r="AT42" s="65">
        <v>1</v>
      </c>
      <c r="AU42" s="65"/>
    </row>
    <row r="43" spans="1:47" s="38" customFormat="1" ht="12.75">
      <c r="A43" s="120" t="s">
        <v>106</v>
      </c>
      <c r="B43" s="34">
        <v>20</v>
      </c>
      <c r="C43" s="42">
        <v>215</v>
      </c>
      <c r="D43" s="71">
        <f>C43/2.2046</f>
        <v>97.52336024675678</v>
      </c>
      <c r="E43" s="84">
        <v>0.5877</v>
      </c>
      <c r="F43" s="57"/>
      <c r="G43" s="58" t="s">
        <v>85</v>
      </c>
      <c r="H43" s="11"/>
      <c r="I43" s="33"/>
      <c r="J43" s="34"/>
      <c r="K43" s="35"/>
      <c r="L43" s="12"/>
      <c r="M43" s="34"/>
      <c r="N43" s="35"/>
      <c r="O43" s="12"/>
      <c r="P43" s="34"/>
      <c r="Q43" s="35"/>
      <c r="R43" s="26">
        <v>475</v>
      </c>
      <c r="S43" s="107"/>
      <c r="T43" s="100"/>
      <c r="U43" s="108"/>
      <c r="V43" s="109"/>
      <c r="W43" s="100"/>
      <c r="X43" s="108"/>
      <c r="Y43" s="109"/>
      <c r="Z43" s="100"/>
      <c r="AA43" s="108"/>
      <c r="AB43" s="26">
        <v>325</v>
      </c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>
        <v>500</v>
      </c>
      <c r="AN43" s="36">
        <f>(AM43+AB43+R43)</f>
        <v>1300</v>
      </c>
      <c r="AO43" s="17">
        <f>(AN43/2.2046)</f>
        <v>589.6761317245758</v>
      </c>
      <c r="AP43" s="37">
        <f>(AN43*E43)</f>
        <v>764.01</v>
      </c>
      <c r="AQ43" s="48">
        <f>IF(F43&gt;0,AP43*F43,AN43*E43)</f>
        <v>764.01</v>
      </c>
      <c r="AR43" s="58" t="s">
        <v>85</v>
      </c>
      <c r="AS43" s="34">
        <v>20</v>
      </c>
      <c r="AT43" s="65">
        <v>1</v>
      </c>
      <c r="AU43" s="65"/>
    </row>
    <row r="44" spans="1:47" s="38" customFormat="1" ht="12.75">
      <c r="A44" s="120" t="s">
        <v>103</v>
      </c>
      <c r="B44" s="34">
        <v>22</v>
      </c>
      <c r="C44" s="42">
        <v>219</v>
      </c>
      <c r="D44" s="71">
        <f>C44/2.2046</f>
        <v>99.33774834437085</v>
      </c>
      <c r="E44" s="84">
        <v>0.5829</v>
      </c>
      <c r="F44" s="57"/>
      <c r="G44" s="58" t="s">
        <v>85</v>
      </c>
      <c r="H44" s="11"/>
      <c r="I44" s="33"/>
      <c r="J44" s="34"/>
      <c r="K44" s="35"/>
      <c r="L44" s="12"/>
      <c r="M44" s="34"/>
      <c r="N44" s="35"/>
      <c r="O44" s="12"/>
      <c r="P44" s="34"/>
      <c r="Q44" s="35"/>
      <c r="R44" s="26">
        <v>455</v>
      </c>
      <c r="S44" s="107"/>
      <c r="T44" s="100"/>
      <c r="U44" s="108"/>
      <c r="V44" s="109"/>
      <c r="W44" s="100"/>
      <c r="X44" s="108"/>
      <c r="Y44" s="109"/>
      <c r="Z44" s="100"/>
      <c r="AA44" s="108"/>
      <c r="AB44" s="26">
        <v>275</v>
      </c>
      <c r="AC44" s="75"/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v>500</v>
      </c>
      <c r="AN44" s="36">
        <f>(AM44+AB44+R44)</f>
        <v>1230</v>
      </c>
      <c r="AO44" s="17">
        <f>(AN44/2.2046)</f>
        <v>557.9243400163294</v>
      </c>
      <c r="AP44" s="37">
        <f>(AN44*E44)</f>
        <v>716.967</v>
      </c>
      <c r="AQ44" s="48">
        <f>IF(F44&gt;0,AP44*F44,AN44*E44)</f>
        <v>716.967</v>
      </c>
      <c r="AR44" s="58" t="s">
        <v>85</v>
      </c>
      <c r="AS44" s="34">
        <v>22</v>
      </c>
      <c r="AT44" s="65">
        <v>2</v>
      </c>
      <c r="AU44" s="65"/>
    </row>
    <row r="45" spans="1:47" s="38" customFormat="1" ht="12.75">
      <c r="A45" s="120" t="s">
        <v>76</v>
      </c>
      <c r="B45" s="34">
        <v>26</v>
      </c>
      <c r="C45" s="42">
        <v>212.6</v>
      </c>
      <c r="D45" s="71">
        <f>C45/2.2046</f>
        <v>96.43472738818832</v>
      </c>
      <c r="E45" s="84">
        <v>0.5906</v>
      </c>
      <c r="F45" s="57"/>
      <c r="G45" s="58" t="s">
        <v>85</v>
      </c>
      <c r="H45" s="11"/>
      <c r="I45" s="33"/>
      <c r="J45" s="34"/>
      <c r="K45" s="35"/>
      <c r="L45" s="12"/>
      <c r="M45" s="34"/>
      <c r="N45" s="35"/>
      <c r="O45" s="12"/>
      <c r="P45" s="34"/>
      <c r="Q45" s="35"/>
      <c r="R45" s="26">
        <v>400</v>
      </c>
      <c r="S45" s="107"/>
      <c r="T45" s="100"/>
      <c r="U45" s="108"/>
      <c r="V45" s="109"/>
      <c r="W45" s="100"/>
      <c r="X45" s="108"/>
      <c r="Y45" s="109"/>
      <c r="Z45" s="100"/>
      <c r="AA45" s="108"/>
      <c r="AB45" s="26">
        <v>225</v>
      </c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>
        <v>425</v>
      </c>
      <c r="AN45" s="36">
        <f>(AM45+AB45+R45)</f>
        <v>1050</v>
      </c>
      <c r="AO45" s="17">
        <f>(AN45/2.2046)</f>
        <v>476.2768756236959</v>
      </c>
      <c r="AP45" s="37">
        <f>(AN45*E45)</f>
        <v>620.13</v>
      </c>
      <c r="AQ45" s="48">
        <f>IF(F45&gt;0,AP45*F45,AN45*E45)</f>
        <v>620.13</v>
      </c>
      <c r="AR45" s="58" t="s">
        <v>85</v>
      </c>
      <c r="AS45" s="34">
        <v>26</v>
      </c>
      <c r="AT45" s="65">
        <v>3</v>
      </c>
      <c r="AU45" s="65"/>
    </row>
    <row r="46" spans="1:47" s="38" customFormat="1" ht="12.75">
      <c r="A46" s="85" t="s">
        <v>41</v>
      </c>
      <c r="B46" s="34"/>
      <c r="C46" s="42"/>
      <c r="D46" s="71"/>
      <c r="E46" s="84"/>
      <c r="F46" s="57"/>
      <c r="G46" s="58"/>
      <c r="H46" s="11"/>
      <c r="I46" s="33"/>
      <c r="J46" s="34"/>
      <c r="K46" s="35"/>
      <c r="L46" s="12"/>
      <c r="M46" s="34"/>
      <c r="N46" s="35"/>
      <c r="O46" s="12"/>
      <c r="P46" s="34"/>
      <c r="Q46" s="35"/>
      <c r="R46" s="26"/>
      <c r="S46" s="33"/>
      <c r="T46" s="34"/>
      <c r="U46" s="35"/>
      <c r="V46" s="12"/>
      <c r="W46" s="34"/>
      <c r="X46" s="35"/>
      <c r="Y46" s="12"/>
      <c r="Z46" s="34"/>
      <c r="AA46" s="35"/>
      <c r="AB46" s="26"/>
      <c r="AC46" s="75"/>
      <c r="AD46" s="12"/>
      <c r="AE46" s="34"/>
      <c r="AF46" s="35"/>
      <c r="AG46" s="12"/>
      <c r="AH46" s="34"/>
      <c r="AI46" s="35"/>
      <c r="AJ46" s="12"/>
      <c r="AK46" s="34"/>
      <c r="AL46" s="35"/>
      <c r="AM46" s="26"/>
      <c r="AN46" s="36"/>
      <c r="AO46" s="17"/>
      <c r="AP46" s="37"/>
      <c r="AQ46" s="48"/>
      <c r="AR46" s="58"/>
      <c r="AS46" s="34"/>
      <c r="AT46" s="65"/>
      <c r="AU46" s="65"/>
    </row>
    <row r="47" spans="1:47" s="38" customFormat="1" ht="12.75">
      <c r="A47" s="120" t="s">
        <v>82</v>
      </c>
      <c r="B47" s="34">
        <v>31</v>
      </c>
      <c r="C47" s="42">
        <v>242</v>
      </c>
      <c r="D47" s="71">
        <f>C47/2.2046</f>
        <v>109.77047990565181</v>
      </c>
      <c r="E47" s="84">
        <v>0.5626</v>
      </c>
      <c r="F47" s="44"/>
      <c r="G47" s="45" t="s">
        <v>85</v>
      </c>
      <c r="H47" s="43">
        <v>220</v>
      </c>
      <c r="I47" s="90"/>
      <c r="J47" s="34"/>
      <c r="K47" s="35"/>
      <c r="L47" s="12"/>
      <c r="M47" s="34"/>
      <c r="N47" s="35"/>
      <c r="O47" s="12"/>
      <c r="P47" s="34"/>
      <c r="Q47" s="35"/>
      <c r="R47" s="26">
        <v>710</v>
      </c>
      <c r="S47" s="33"/>
      <c r="T47" s="34"/>
      <c r="U47" s="35"/>
      <c r="V47" s="12"/>
      <c r="W47" s="34"/>
      <c r="X47" s="35"/>
      <c r="Y47" s="12"/>
      <c r="Z47" s="34"/>
      <c r="AA47" s="35"/>
      <c r="AB47" s="26">
        <v>510</v>
      </c>
      <c r="AC47" s="75"/>
      <c r="AD47" s="12"/>
      <c r="AE47" s="34"/>
      <c r="AF47" s="35"/>
      <c r="AG47" s="12"/>
      <c r="AH47" s="34"/>
      <c r="AI47" s="35"/>
      <c r="AJ47" s="12"/>
      <c r="AK47" s="34"/>
      <c r="AL47" s="35"/>
      <c r="AM47" s="26">
        <v>680</v>
      </c>
      <c r="AN47" s="36">
        <f>(AM47+AB47+R47)</f>
        <v>1900</v>
      </c>
      <c r="AO47" s="17">
        <f>(AN47/2.2046)</f>
        <v>861.8343463666878</v>
      </c>
      <c r="AP47" s="37">
        <f>(AN47*E47)</f>
        <v>1068.94</v>
      </c>
      <c r="AQ47" s="48">
        <f>IF(F47&gt;0,AP47*F47,AN47*E47)</f>
        <v>1068.94</v>
      </c>
      <c r="AR47" s="45" t="s">
        <v>85</v>
      </c>
      <c r="AS47" s="34">
        <v>31</v>
      </c>
      <c r="AT47" s="65">
        <v>1</v>
      </c>
      <c r="AU47" s="65" t="s">
        <v>121</v>
      </c>
    </row>
    <row r="48" spans="1:47" s="38" customFormat="1" ht="12.75">
      <c r="A48" s="120" t="s">
        <v>74</v>
      </c>
      <c r="B48" s="34">
        <v>30</v>
      </c>
      <c r="C48" s="42">
        <v>238</v>
      </c>
      <c r="D48" s="71">
        <f>C48/2.2046</f>
        <v>107.95609180803774</v>
      </c>
      <c r="E48" s="84">
        <v>0.5656</v>
      </c>
      <c r="F48" s="57"/>
      <c r="G48" s="58" t="s">
        <v>85</v>
      </c>
      <c r="H48" s="11"/>
      <c r="I48" s="33"/>
      <c r="J48" s="34"/>
      <c r="K48" s="35"/>
      <c r="L48" s="12"/>
      <c r="M48" s="34"/>
      <c r="N48" s="35"/>
      <c r="O48" s="12"/>
      <c r="P48" s="34"/>
      <c r="Q48" s="35"/>
      <c r="R48" s="26">
        <v>550</v>
      </c>
      <c r="S48" s="107"/>
      <c r="T48" s="100"/>
      <c r="U48" s="108"/>
      <c r="V48" s="109"/>
      <c r="W48" s="100"/>
      <c r="X48" s="108"/>
      <c r="Y48" s="109"/>
      <c r="Z48" s="100"/>
      <c r="AA48" s="108"/>
      <c r="AB48" s="26">
        <v>440</v>
      </c>
      <c r="AC48" s="75"/>
      <c r="AD48" s="12"/>
      <c r="AE48" s="34"/>
      <c r="AF48" s="35"/>
      <c r="AG48" s="12"/>
      <c r="AH48" s="34"/>
      <c r="AI48" s="35"/>
      <c r="AJ48" s="12"/>
      <c r="AK48" s="34"/>
      <c r="AL48" s="35"/>
      <c r="AM48" s="26">
        <v>705</v>
      </c>
      <c r="AN48" s="36">
        <f>(AM48+AB48+R48)</f>
        <v>1695</v>
      </c>
      <c r="AO48" s="17">
        <f>(AN48/2.2046)</f>
        <v>768.8469563639662</v>
      </c>
      <c r="AP48" s="37">
        <f>(AN48*E48)</f>
        <v>958.692</v>
      </c>
      <c r="AQ48" s="48">
        <f>IF(F48&gt;0,AP48*F48,AN48*E48)</f>
        <v>958.692</v>
      </c>
      <c r="AR48" s="58" t="s">
        <v>85</v>
      </c>
      <c r="AS48" s="34">
        <v>30</v>
      </c>
      <c r="AT48" s="65">
        <v>2</v>
      </c>
      <c r="AU48" s="65"/>
    </row>
    <row r="49" spans="1:47" s="38" customFormat="1" ht="12.75">
      <c r="A49" s="120" t="s">
        <v>77</v>
      </c>
      <c r="B49" s="34">
        <v>37</v>
      </c>
      <c r="C49" s="42">
        <v>237.2</v>
      </c>
      <c r="D49" s="71">
        <v>107.6</v>
      </c>
      <c r="E49" s="84">
        <v>0.5661</v>
      </c>
      <c r="F49" s="57"/>
      <c r="G49" s="58" t="s">
        <v>85</v>
      </c>
      <c r="H49" s="11">
        <v>242</v>
      </c>
      <c r="I49" s="33"/>
      <c r="J49" s="34"/>
      <c r="K49" s="35"/>
      <c r="L49" s="12"/>
      <c r="M49" s="34"/>
      <c r="N49" s="35"/>
      <c r="O49" s="12"/>
      <c r="P49" s="34"/>
      <c r="Q49" s="35"/>
      <c r="R49" s="26">
        <v>550</v>
      </c>
      <c r="S49" s="33"/>
      <c r="T49" s="34"/>
      <c r="U49" s="35"/>
      <c r="V49" s="12"/>
      <c r="W49" s="34"/>
      <c r="X49" s="35"/>
      <c r="Y49" s="12"/>
      <c r="Z49" s="34"/>
      <c r="AA49" s="35"/>
      <c r="AB49" s="26">
        <v>400</v>
      </c>
      <c r="AC49" s="75"/>
      <c r="AD49" s="12"/>
      <c r="AE49" s="34"/>
      <c r="AF49" s="35"/>
      <c r="AG49" s="12"/>
      <c r="AH49" s="34"/>
      <c r="AI49" s="35"/>
      <c r="AJ49" s="12"/>
      <c r="AK49" s="34"/>
      <c r="AL49" s="35"/>
      <c r="AM49" s="26">
        <v>600</v>
      </c>
      <c r="AN49" s="36">
        <f>(AM49+AB49+R49)</f>
        <v>1550</v>
      </c>
      <c r="AO49" s="17">
        <f>(AN49/2.2046)</f>
        <v>703.0753878254558</v>
      </c>
      <c r="AP49" s="37">
        <f>(AN49*E49)</f>
        <v>877.455</v>
      </c>
      <c r="AQ49" s="48">
        <f>IF(F49&gt;0,AP49*F49,AN49*E49)</f>
        <v>877.455</v>
      </c>
      <c r="AR49" s="58" t="s">
        <v>85</v>
      </c>
      <c r="AS49" s="34">
        <v>37</v>
      </c>
      <c r="AT49" s="65">
        <v>3</v>
      </c>
      <c r="AU49" s="65"/>
    </row>
    <row r="50" spans="1:47" s="38" customFormat="1" ht="12.75">
      <c r="A50" s="120" t="s">
        <v>54</v>
      </c>
      <c r="B50" s="34">
        <v>30</v>
      </c>
      <c r="C50" s="42">
        <v>223</v>
      </c>
      <c r="D50" s="71">
        <f>C50/2.2046</f>
        <v>101.15213644198494</v>
      </c>
      <c r="E50" s="84">
        <v>0.5809</v>
      </c>
      <c r="F50" s="57"/>
      <c r="G50" s="58" t="s">
        <v>85</v>
      </c>
      <c r="H50" s="11">
        <v>242</v>
      </c>
      <c r="I50" s="33"/>
      <c r="J50" s="34"/>
      <c r="K50" s="35"/>
      <c r="L50" s="12"/>
      <c r="M50" s="34"/>
      <c r="N50" s="35"/>
      <c r="O50" s="12"/>
      <c r="P50" s="34"/>
      <c r="Q50" s="35"/>
      <c r="R50" s="26">
        <v>350</v>
      </c>
      <c r="S50" s="33"/>
      <c r="T50" s="34"/>
      <c r="U50" s="35"/>
      <c r="V50" s="12"/>
      <c r="W50" s="34"/>
      <c r="X50" s="35"/>
      <c r="Y50" s="12"/>
      <c r="Z50" s="34"/>
      <c r="AA50" s="35"/>
      <c r="AB50" s="26">
        <v>300</v>
      </c>
      <c r="AC50" s="75"/>
      <c r="AD50" s="12"/>
      <c r="AE50" s="34"/>
      <c r="AF50" s="35"/>
      <c r="AG50" s="12"/>
      <c r="AH50" s="34"/>
      <c r="AI50" s="35"/>
      <c r="AJ50" s="12"/>
      <c r="AK50" s="34"/>
      <c r="AL50" s="35"/>
      <c r="AM50" s="26">
        <v>360</v>
      </c>
      <c r="AN50" s="36">
        <f>(AM50+AB50+R50)</f>
        <v>1010</v>
      </c>
      <c r="AO50" s="17">
        <f>(AN50/2.2046)</f>
        <v>458.1329946475551</v>
      </c>
      <c r="AP50" s="37">
        <f>(AN50*E50)</f>
        <v>586.709</v>
      </c>
      <c r="AQ50" s="48">
        <f>IF(F50&gt;0,AP50*F50,AN50*E50)</f>
        <v>586.709</v>
      </c>
      <c r="AR50" s="58" t="s">
        <v>85</v>
      </c>
      <c r="AS50" s="34">
        <v>30</v>
      </c>
      <c r="AT50" s="65"/>
      <c r="AU50" s="65"/>
    </row>
    <row r="51" spans="1:47" s="38" customFormat="1" ht="15" customHeight="1">
      <c r="A51" s="122" t="s">
        <v>42</v>
      </c>
      <c r="B51" s="34"/>
      <c r="C51" s="42"/>
      <c r="D51" s="70"/>
      <c r="E51" s="84"/>
      <c r="F51" s="44"/>
      <c r="G51" s="63"/>
      <c r="H51" s="43"/>
      <c r="I51" s="12"/>
      <c r="J51" s="34"/>
      <c r="K51" s="35"/>
      <c r="L51" s="12"/>
      <c r="M51" s="34"/>
      <c r="N51" s="35"/>
      <c r="O51" s="12"/>
      <c r="P51" s="34"/>
      <c r="Q51" s="35"/>
      <c r="R51" s="26"/>
      <c r="S51" s="33"/>
      <c r="T51" s="34"/>
      <c r="U51" s="35"/>
      <c r="V51" s="12"/>
      <c r="W51" s="34"/>
      <c r="X51" s="35"/>
      <c r="Y51" s="12"/>
      <c r="Z51" s="34"/>
      <c r="AA51" s="35"/>
      <c r="AB51" s="26"/>
      <c r="AC51" s="75"/>
      <c r="AD51" s="12"/>
      <c r="AE51" s="34"/>
      <c r="AF51" s="35"/>
      <c r="AG51" s="12"/>
      <c r="AH51" s="34"/>
      <c r="AI51" s="35"/>
      <c r="AJ51" s="12"/>
      <c r="AK51" s="34"/>
      <c r="AL51" s="35"/>
      <c r="AM51" s="26"/>
      <c r="AN51" s="36"/>
      <c r="AO51" s="17"/>
      <c r="AP51" s="37"/>
      <c r="AQ51" s="48"/>
      <c r="AR51" s="63"/>
      <c r="AS51" s="34"/>
      <c r="AT51" s="65"/>
      <c r="AU51" s="65"/>
    </row>
    <row r="52" spans="1:47" s="38" customFormat="1" ht="12.75">
      <c r="A52" s="121" t="s">
        <v>59</v>
      </c>
      <c r="B52" s="34">
        <v>25</v>
      </c>
      <c r="C52" s="42">
        <v>245.5</v>
      </c>
      <c r="D52" s="70">
        <f>C52/2.2046</f>
        <v>111.35806949106413</v>
      </c>
      <c r="E52" s="84">
        <v>0.5606</v>
      </c>
      <c r="F52" s="46"/>
      <c r="G52" s="47"/>
      <c r="H52" s="43">
        <v>275</v>
      </c>
      <c r="I52" s="12"/>
      <c r="J52" s="34"/>
      <c r="K52" s="35"/>
      <c r="L52" s="12"/>
      <c r="M52" s="34"/>
      <c r="N52" s="35"/>
      <c r="O52" s="12"/>
      <c r="P52" s="34"/>
      <c r="Q52" s="35"/>
      <c r="R52" s="26">
        <v>455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v>525</v>
      </c>
      <c r="AC52" s="75"/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v>465</v>
      </c>
      <c r="AN52" s="36">
        <f>(AM52+AB52+R52)</f>
        <v>1445</v>
      </c>
      <c r="AO52" s="17">
        <f>(AN52/2.2046)</f>
        <v>655.4477002630863</v>
      </c>
      <c r="AP52" s="37">
        <f>(AN52*E52)</f>
        <v>810.067</v>
      </c>
      <c r="AQ52" s="48">
        <f>IF(F52&gt;0,AP52*F52,AN52*E52)</f>
        <v>810.067</v>
      </c>
      <c r="AR52" s="47"/>
      <c r="AS52" s="34">
        <v>25</v>
      </c>
      <c r="AT52" s="65">
        <v>1</v>
      </c>
      <c r="AU52" s="65"/>
    </row>
    <row r="53" spans="1:47" s="38" customFormat="1" ht="12.75">
      <c r="A53" s="121" t="s">
        <v>67</v>
      </c>
      <c r="B53" s="34">
        <v>24</v>
      </c>
      <c r="C53" s="42">
        <v>271.8</v>
      </c>
      <c r="D53" s="70">
        <f>C53/2.2046</f>
        <v>123.2876712328767</v>
      </c>
      <c r="E53" s="84">
        <v>0.5474</v>
      </c>
      <c r="F53" s="46"/>
      <c r="G53" s="47"/>
      <c r="H53" s="43">
        <v>275</v>
      </c>
      <c r="I53" s="12"/>
      <c r="J53" s="34"/>
      <c r="K53" s="35"/>
      <c r="L53" s="12"/>
      <c r="M53" s="34"/>
      <c r="N53" s="35"/>
      <c r="O53" s="12"/>
      <c r="P53" s="34"/>
      <c r="Q53" s="35"/>
      <c r="R53" s="26">
        <v>600</v>
      </c>
      <c r="S53" s="33"/>
      <c r="T53" s="34"/>
      <c r="U53" s="35"/>
      <c r="V53" s="12"/>
      <c r="W53" s="34"/>
      <c r="X53" s="35"/>
      <c r="Y53" s="12"/>
      <c r="Z53" s="34"/>
      <c r="AA53" s="35"/>
      <c r="AB53" s="26">
        <v>365</v>
      </c>
      <c r="AC53" s="75"/>
      <c r="AD53" s="12"/>
      <c r="AE53" s="34"/>
      <c r="AF53" s="35"/>
      <c r="AG53" s="12"/>
      <c r="AH53" s="34"/>
      <c r="AI53" s="35"/>
      <c r="AJ53" s="12"/>
      <c r="AK53" s="34"/>
      <c r="AL53" s="35"/>
      <c r="AM53" s="26">
        <v>500</v>
      </c>
      <c r="AN53" s="36">
        <f>(AM53+AB53+R53)</f>
        <v>1465</v>
      </c>
      <c r="AO53" s="17">
        <f>(AN53/2.2046)</f>
        <v>664.5196407511567</v>
      </c>
      <c r="AP53" s="37">
        <f>(AN53*E53)</f>
        <v>801.941</v>
      </c>
      <c r="AQ53" s="48">
        <f>IF(F53&gt;0,AP53*F53,AN53*E53)</f>
        <v>801.941</v>
      </c>
      <c r="AR53" s="47"/>
      <c r="AS53" s="34">
        <v>24</v>
      </c>
      <c r="AT53" s="65">
        <v>2</v>
      </c>
      <c r="AU53" s="65"/>
    </row>
    <row r="54" spans="1:47" s="38" customFormat="1" ht="15" customHeight="1">
      <c r="A54" s="122" t="s">
        <v>43</v>
      </c>
      <c r="B54" s="34"/>
      <c r="C54" s="42"/>
      <c r="D54" s="70"/>
      <c r="E54" s="84"/>
      <c r="F54" s="44"/>
      <c r="G54" s="63"/>
      <c r="H54" s="43"/>
      <c r="I54" s="12"/>
      <c r="J54" s="34"/>
      <c r="K54" s="35"/>
      <c r="L54" s="12"/>
      <c r="M54" s="34"/>
      <c r="N54" s="35"/>
      <c r="O54" s="12"/>
      <c r="P54" s="34"/>
      <c r="Q54" s="35"/>
      <c r="R54" s="26"/>
      <c r="S54" s="33"/>
      <c r="T54" s="34"/>
      <c r="U54" s="35"/>
      <c r="V54" s="12"/>
      <c r="W54" s="34"/>
      <c r="X54" s="35"/>
      <c r="Y54" s="12"/>
      <c r="Z54" s="34"/>
      <c r="AA54" s="35"/>
      <c r="AB54" s="26"/>
      <c r="AC54" s="75"/>
      <c r="AD54" s="12"/>
      <c r="AE54" s="34"/>
      <c r="AF54" s="35"/>
      <c r="AG54" s="12"/>
      <c r="AH54" s="34"/>
      <c r="AI54" s="35"/>
      <c r="AJ54" s="12"/>
      <c r="AK54" s="34"/>
      <c r="AL54" s="35"/>
      <c r="AM54" s="26"/>
      <c r="AN54" s="36"/>
      <c r="AO54" s="17"/>
      <c r="AP54" s="37"/>
      <c r="AQ54" s="48"/>
      <c r="AR54" s="63"/>
      <c r="AS54" s="34"/>
      <c r="AT54" s="65"/>
      <c r="AU54" s="65"/>
    </row>
    <row r="55" spans="1:47" s="38" customFormat="1" ht="12.75">
      <c r="A55" s="120" t="s">
        <v>102</v>
      </c>
      <c r="B55" s="34">
        <v>38</v>
      </c>
      <c r="C55" s="42">
        <v>302.8</v>
      </c>
      <c r="D55" s="71">
        <f>C55/2.2046</f>
        <v>137.34917898938582</v>
      </c>
      <c r="E55" s="84">
        <v>0.5334</v>
      </c>
      <c r="F55" s="57"/>
      <c r="G55" s="58"/>
      <c r="H55" s="11" t="s">
        <v>58</v>
      </c>
      <c r="I55" s="33"/>
      <c r="J55" s="34"/>
      <c r="K55" s="35"/>
      <c r="L55" s="12"/>
      <c r="M55" s="34"/>
      <c r="N55" s="35"/>
      <c r="O55" s="12"/>
      <c r="P55" s="34"/>
      <c r="Q55" s="35"/>
      <c r="R55" s="26">
        <v>1005</v>
      </c>
      <c r="S55" s="33"/>
      <c r="T55" s="34"/>
      <c r="U55" s="35"/>
      <c r="V55" s="12"/>
      <c r="W55" s="34"/>
      <c r="X55" s="35"/>
      <c r="Y55" s="12"/>
      <c r="Z55" s="34"/>
      <c r="AA55" s="35"/>
      <c r="AB55" s="26">
        <v>675</v>
      </c>
      <c r="AC55" s="75"/>
      <c r="AD55" s="12"/>
      <c r="AE55" s="34"/>
      <c r="AF55" s="35"/>
      <c r="AG55" s="12"/>
      <c r="AH55" s="34"/>
      <c r="AI55" s="35"/>
      <c r="AJ55" s="12"/>
      <c r="AK55" s="34"/>
      <c r="AL55" s="35"/>
      <c r="AM55" s="26">
        <v>675</v>
      </c>
      <c r="AN55" s="36">
        <f>(AM55+AB55+R55)</f>
        <v>2355</v>
      </c>
      <c r="AO55" s="17">
        <f>(AN55/2.2046)</f>
        <v>1068.2209924702893</v>
      </c>
      <c r="AP55" s="37">
        <f>(AN55*E55)</f>
        <v>1256.157</v>
      </c>
      <c r="AQ55" s="48">
        <f>IF(F55&gt;0,AP55*F55,AN55*E55)</f>
        <v>1256.157</v>
      </c>
      <c r="AR55" s="58"/>
      <c r="AS55" s="34">
        <v>38</v>
      </c>
      <c r="AT55" s="65">
        <v>1</v>
      </c>
      <c r="AU55" s="65" t="s">
        <v>122</v>
      </c>
    </row>
    <row r="56" spans="1:47" s="38" customFormat="1" ht="12.75">
      <c r="A56" s="120" t="s">
        <v>81</v>
      </c>
      <c r="B56" s="34">
        <v>25</v>
      </c>
      <c r="C56" s="42">
        <v>306</v>
      </c>
      <c r="D56" s="71">
        <f>C56/2.2046</f>
        <v>138.8006894674771</v>
      </c>
      <c r="E56" s="84">
        <v>0.5322</v>
      </c>
      <c r="F56" s="57"/>
      <c r="G56" s="58"/>
      <c r="H56" s="11" t="s">
        <v>58</v>
      </c>
      <c r="I56" s="33"/>
      <c r="J56" s="34"/>
      <c r="K56" s="35"/>
      <c r="L56" s="12"/>
      <c r="M56" s="34"/>
      <c r="N56" s="35"/>
      <c r="O56" s="12"/>
      <c r="P56" s="34"/>
      <c r="Q56" s="35"/>
      <c r="R56" s="26">
        <v>840</v>
      </c>
      <c r="S56" s="33"/>
      <c r="T56" s="34"/>
      <c r="U56" s="35"/>
      <c r="V56" s="12"/>
      <c r="W56" s="34"/>
      <c r="X56" s="35"/>
      <c r="Y56" s="12"/>
      <c r="Z56" s="34"/>
      <c r="AA56" s="35"/>
      <c r="AB56" s="26">
        <v>505</v>
      </c>
      <c r="AC56" s="75"/>
      <c r="AD56" s="12"/>
      <c r="AE56" s="34"/>
      <c r="AF56" s="35"/>
      <c r="AG56" s="12"/>
      <c r="AH56" s="34"/>
      <c r="AI56" s="35"/>
      <c r="AJ56" s="12"/>
      <c r="AK56" s="34"/>
      <c r="AL56" s="35"/>
      <c r="AM56" s="26">
        <v>695</v>
      </c>
      <c r="AN56" s="36">
        <f>(AM56+AB56+R56)</f>
        <v>2040</v>
      </c>
      <c r="AO56" s="17">
        <f>(AN56/2.2046)</f>
        <v>925.3379297831806</v>
      </c>
      <c r="AP56" s="37">
        <f>(AN56*E56)</f>
        <v>1085.688</v>
      </c>
      <c r="AQ56" s="48">
        <f>IF(F56&gt;0,AP56*F56,AN56*E56)</f>
        <v>1085.688</v>
      </c>
      <c r="AR56" s="58"/>
      <c r="AS56" s="34">
        <v>25</v>
      </c>
      <c r="AT56" s="65">
        <v>2</v>
      </c>
      <c r="AU56" s="65"/>
    </row>
    <row r="57" spans="1:47" s="38" customFormat="1" ht="15" customHeight="1" hidden="1">
      <c r="A57" s="122" t="s">
        <v>44</v>
      </c>
      <c r="B57" s="34"/>
      <c r="C57" s="42"/>
      <c r="D57" s="70"/>
      <c r="E57" s="84"/>
      <c r="F57" s="44"/>
      <c r="G57" s="63"/>
      <c r="H57" s="43"/>
      <c r="I57" s="12"/>
      <c r="J57" s="34"/>
      <c r="K57" s="35"/>
      <c r="L57" s="12"/>
      <c r="M57" s="34"/>
      <c r="N57" s="35"/>
      <c r="O57" s="12"/>
      <c r="P57" s="34"/>
      <c r="Q57" s="35"/>
      <c r="R57" s="26"/>
      <c r="S57" s="33"/>
      <c r="T57" s="34"/>
      <c r="U57" s="35"/>
      <c r="V57" s="12"/>
      <c r="W57" s="34"/>
      <c r="X57" s="35"/>
      <c r="Y57" s="12"/>
      <c r="Z57" s="34"/>
      <c r="AA57" s="35"/>
      <c r="AB57" s="26"/>
      <c r="AC57" s="75"/>
      <c r="AD57" s="12"/>
      <c r="AE57" s="34"/>
      <c r="AF57" s="35"/>
      <c r="AG57" s="12"/>
      <c r="AH57" s="34"/>
      <c r="AI57" s="35"/>
      <c r="AJ57" s="12"/>
      <c r="AK57" s="34"/>
      <c r="AL57" s="35"/>
      <c r="AM57" s="26"/>
      <c r="AN57" s="36"/>
      <c r="AO57" s="17"/>
      <c r="AP57" s="37"/>
      <c r="AQ57" s="48"/>
      <c r="AR57" s="63"/>
      <c r="AS57" s="34"/>
      <c r="AT57" s="65"/>
      <c r="AU57" s="65"/>
    </row>
    <row r="58" spans="1:47" s="38" customFormat="1" ht="12.75" hidden="1">
      <c r="A58" s="120"/>
      <c r="B58" s="34"/>
      <c r="C58" s="42"/>
      <c r="D58" s="71"/>
      <c r="E58" s="84"/>
      <c r="F58" s="57"/>
      <c r="G58" s="58"/>
      <c r="H58" s="11" t="s">
        <v>58</v>
      </c>
      <c r="I58" s="33"/>
      <c r="J58" s="34"/>
      <c r="K58" s="35"/>
      <c r="L58" s="12"/>
      <c r="M58" s="34"/>
      <c r="N58" s="35"/>
      <c r="O58" s="12"/>
      <c r="P58" s="34"/>
      <c r="Q58" s="35"/>
      <c r="R58" s="26"/>
      <c r="S58" s="33"/>
      <c r="T58" s="34"/>
      <c r="U58" s="35"/>
      <c r="V58" s="12"/>
      <c r="W58" s="34"/>
      <c r="X58" s="35"/>
      <c r="Y58" s="12"/>
      <c r="Z58" s="34"/>
      <c r="AA58" s="35"/>
      <c r="AB58" s="26"/>
      <c r="AC58" s="75"/>
      <c r="AD58" s="12"/>
      <c r="AE58" s="34"/>
      <c r="AF58" s="35"/>
      <c r="AG58" s="12"/>
      <c r="AH58" s="34"/>
      <c r="AI58" s="35"/>
      <c r="AJ58" s="12"/>
      <c r="AK58" s="34"/>
      <c r="AL58" s="35"/>
      <c r="AM58" s="26"/>
      <c r="AN58" s="36">
        <f>(AM58+AB58+R58)</f>
        <v>0</v>
      </c>
      <c r="AO58" s="17">
        <f>(AN58/2.2046)</f>
        <v>0</v>
      </c>
      <c r="AP58" s="37">
        <f>(AN58*E58)</f>
        <v>0</v>
      </c>
      <c r="AQ58" s="48">
        <f>IF(F58&gt;0,AP58*F58,AN58*E58)</f>
        <v>0</v>
      </c>
      <c r="AR58" s="58"/>
      <c r="AS58" s="34"/>
      <c r="AT58" s="65"/>
      <c r="AU58" s="65"/>
    </row>
    <row r="59" spans="1:47" s="38" customFormat="1" ht="15" customHeight="1" hidden="1">
      <c r="A59" s="123" t="s">
        <v>65</v>
      </c>
      <c r="B59" s="34"/>
      <c r="C59" s="42"/>
      <c r="D59" s="71"/>
      <c r="E59" s="84"/>
      <c r="F59" s="57"/>
      <c r="G59" s="43"/>
      <c r="H59" s="11"/>
      <c r="I59" s="33"/>
      <c r="J59" s="34"/>
      <c r="K59" s="35"/>
      <c r="L59" s="12"/>
      <c r="M59" s="34"/>
      <c r="N59" s="35"/>
      <c r="O59" s="12"/>
      <c r="P59" s="34"/>
      <c r="Q59" s="35"/>
      <c r="R59" s="26"/>
      <c r="S59" s="107"/>
      <c r="T59" s="100"/>
      <c r="U59" s="108"/>
      <c r="V59" s="109"/>
      <c r="W59" s="100"/>
      <c r="X59" s="108"/>
      <c r="Y59" s="109"/>
      <c r="Z59" s="100"/>
      <c r="AA59" s="108"/>
      <c r="AB59" s="26"/>
      <c r="AC59" s="75"/>
      <c r="AD59" s="12"/>
      <c r="AE59" s="34"/>
      <c r="AF59" s="35"/>
      <c r="AG59" s="12"/>
      <c r="AH59" s="34"/>
      <c r="AI59" s="35"/>
      <c r="AJ59" s="12"/>
      <c r="AK59" s="34"/>
      <c r="AL59" s="35"/>
      <c r="AM59" s="26"/>
      <c r="AN59" s="36"/>
      <c r="AO59" s="17"/>
      <c r="AP59" s="37"/>
      <c r="AQ59" s="48"/>
      <c r="AR59" s="43"/>
      <c r="AS59" s="34"/>
      <c r="AT59" s="65"/>
      <c r="AU59" s="65"/>
    </row>
    <row r="60" spans="1:47" s="38" customFormat="1" ht="12.75" hidden="1">
      <c r="A60" s="121"/>
      <c r="B60" s="34"/>
      <c r="C60" s="42"/>
      <c r="D60" s="70"/>
      <c r="E60" s="84"/>
      <c r="F60" s="46"/>
      <c r="G60" s="47"/>
      <c r="H60" s="43"/>
      <c r="I60" s="12"/>
      <c r="J60" s="34"/>
      <c r="K60" s="35"/>
      <c r="L60" s="12"/>
      <c r="M60" s="34"/>
      <c r="N60" s="35"/>
      <c r="O60" s="12"/>
      <c r="P60" s="34"/>
      <c r="Q60" s="35"/>
      <c r="R60" s="26"/>
      <c r="S60" s="33"/>
      <c r="T60" s="34"/>
      <c r="U60" s="35"/>
      <c r="V60" s="12"/>
      <c r="W60" s="34"/>
      <c r="X60" s="35"/>
      <c r="Y60" s="12"/>
      <c r="Z60" s="34"/>
      <c r="AA60" s="35"/>
      <c r="AB60" s="26"/>
      <c r="AC60" s="75"/>
      <c r="AD60" s="12"/>
      <c r="AE60" s="34"/>
      <c r="AF60" s="35"/>
      <c r="AG60" s="12"/>
      <c r="AH60" s="34"/>
      <c r="AI60" s="35"/>
      <c r="AJ60" s="12"/>
      <c r="AK60" s="34"/>
      <c r="AL60" s="35"/>
      <c r="AM60" s="26"/>
      <c r="AN60" s="36">
        <f>(AM60+AB60+R60)</f>
        <v>0</v>
      </c>
      <c r="AO60" s="17">
        <f>(AN60/2.2046)</f>
        <v>0</v>
      </c>
      <c r="AP60" s="37">
        <f>(AN60*E60)</f>
        <v>0</v>
      </c>
      <c r="AQ60" s="48">
        <f>IF(F60&gt;0,AP60*F60,AN60*E60)</f>
        <v>0</v>
      </c>
      <c r="AR60" s="47"/>
      <c r="AS60" s="34"/>
      <c r="AT60" s="65"/>
      <c r="AU60" s="65"/>
    </row>
    <row r="61" spans="1:47" s="38" customFormat="1" ht="12.75">
      <c r="A61" s="120" t="s">
        <v>105</v>
      </c>
      <c r="B61" s="34">
        <v>26</v>
      </c>
      <c r="C61" s="42">
        <v>290</v>
      </c>
      <c r="D61" s="71">
        <f>C61/2.2046</f>
        <v>131.54313707702076</v>
      </c>
      <c r="E61" s="84">
        <v>0.5388</v>
      </c>
      <c r="F61" s="57"/>
      <c r="G61" s="58"/>
      <c r="H61" s="11" t="s">
        <v>58</v>
      </c>
      <c r="I61" s="33"/>
      <c r="J61" s="34"/>
      <c r="K61" s="35"/>
      <c r="L61" s="12"/>
      <c r="M61" s="34"/>
      <c r="N61" s="35"/>
      <c r="O61" s="12"/>
      <c r="P61" s="34"/>
      <c r="Q61" s="35"/>
      <c r="R61" s="26">
        <v>0</v>
      </c>
      <c r="S61" s="33"/>
      <c r="T61" s="34"/>
      <c r="U61" s="35"/>
      <c r="V61" s="12"/>
      <c r="W61" s="34"/>
      <c r="X61" s="35"/>
      <c r="Y61" s="12"/>
      <c r="Z61" s="34"/>
      <c r="AA61" s="35"/>
      <c r="AB61" s="26">
        <v>0</v>
      </c>
      <c r="AC61" s="75"/>
      <c r="AD61" s="12"/>
      <c r="AE61" s="34"/>
      <c r="AF61" s="35"/>
      <c r="AG61" s="12"/>
      <c r="AH61" s="34"/>
      <c r="AI61" s="35"/>
      <c r="AJ61" s="12"/>
      <c r="AK61" s="34"/>
      <c r="AL61" s="35"/>
      <c r="AM61" s="26">
        <v>0</v>
      </c>
      <c r="AN61" s="36">
        <f>(AM61+AB61+R61)</f>
        <v>0</v>
      </c>
      <c r="AO61" s="17">
        <f>(AN61/2.2046)</f>
        <v>0</v>
      </c>
      <c r="AP61" s="37">
        <f>(AN61*E61)</f>
        <v>0</v>
      </c>
      <c r="AQ61" s="48">
        <f>IF(F61&gt;0,AP61*F61,AN61*E61)</f>
        <v>0</v>
      </c>
      <c r="AR61" s="58"/>
      <c r="AS61" s="34">
        <v>26</v>
      </c>
      <c r="AT61" s="65"/>
      <c r="AU61" s="65" t="s">
        <v>112</v>
      </c>
    </row>
    <row r="62" spans="1:47" s="38" customFormat="1" ht="15" customHeight="1">
      <c r="A62" s="123" t="s">
        <v>94</v>
      </c>
      <c r="B62" s="34"/>
      <c r="C62" s="42"/>
      <c r="D62" s="71"/>
      <c r="E62" s="84"/>
      <c r="F62" s="44"/>
      <c r="G62" s="63"/>
      <c r="H62" s="43"/>
      <c r="I62" s="12"/>
      <c r="J62" s="34"/>
      <c r="K62" s="35"/>
      <c r="L62" s="12"/>
      <c r="M62" s="34"/>
      <c r="N62" s="35"/>
      <c r="O62" s="12"/>
      <c r="P62" s="34"/>
      <c r="Q62" s="35"/>
      <c r="R62" s="26"/>
      <c r="S62" s="33"/>
      <c r="T62" s="34"/>
      <c r="U62" s="35"/>
      <c r="V62" s="12"/>
      <c r="W62" s="34"/>
      <c r="X62" s="35"/>
      <c r="Y62" s="12"/>
      <c r="Z62" s="34"/>
      <c r="AA62" s="35"/>
      <c r="AB62" s="26"/>
      <c r="AC62" s="75"/>
      <c r="AD62" s="12"/>
      <c r="AE62" s="34"/>
      <c r="AF62" s="35"/>
      <c r="AG62" s="12"/>
      <c r="AH62" s="34"/>
      <c r="AI62" s="35"/>
      <c r="AJ62" s="12"/>
      <c r="AK62" s="34"/>
      <c r="AL62" s="35"/>
      <c r="AM62" s="26"/>
      <c r="AN62" s="36"/>
      <c r="AO62" s="17"/>
      <c r="AP62" s="37"/>
      <c r="AQ62" s="48"/>
      <c r="AR62" s="63"/>
      <c r="AS62" s="34"/>
      <c r="AT62" s="65"/>
      <c r="AU62" s="65"/>
    </row>
    <row r="63" spans="1:47" s="38" customFormat="1" ht="12.75">
      <c r="A63" s="120" t="s">
        <v>95</v>
      </c>
      <c r="B63" s="34">
        <v>19</v>
      </c>
      <c r="C63" s="42">
        <v>146</v>
      </c>
      <c r="D63" s="71">
        <f>C63/2.2046</f>
        <v>66.2251655629139</v>
      </c>
      <c r="E63" s="84">
        <v>0.7609</v>
      </c>
      <c r="F63" s="57"/>
      <c r="G63" s="58" t="s">
        <v>85</v>
      </c>
      <c r="H63" s="11"/>
      <c r="I63" s="33"/>
      <c r="J63" s="34"/>
      <c r="K63" s="35"/>
      <c r="L63" s="12"/>
      <c r="M63" s="34"/>
      <c r="N63" s="35"/>
      <c r="O63" s="12"/>
      <c r="P63" s="34"/>
      <c r="Q63" s="35"/>
      <c r="R63" s="26">
        <v>305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v>250</v>
      </c>
      <c r="AC63" s="75"/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v>330</v>
      </c>
      <c r="AN63" s="36">
        <f>(AM63+AB63+R63)</f>
        <v>885</v>
      </c>
      <c r="AO63" s="17">
        <f>(AN63/2.2046)</f>
        <v>401.4333665971151</v>
      </c>
      <c r="AP63" s="37">
        <f>(AN63*E63)</f>
        <v>673.3965000000001</v>
      </c>
      <c r="AQ63" s="48">
        <f>IF(F63&gt;0,AP63*F63,AN63*E63)</f>
        <v>673.3965000000001</v>
      </c>
      <c r="AR63" s="58" t="s">
        <v>85</v>
      </c>
      <c r="AS63" s="34">
        <v>19</v>
      </c>
      <c r="AT63" s="65">
        <v>1</v>
      </c>
      <c r="AU63" s="65"/>
    </row>
    <row r="64" spans="1:47" s="38" customFormat="1" ht="15" customHeight="1">
      <c r="A64" s="123" t="s">
        <v>69</v>
      </c>
      <c r="B64" s="34"/>
      <c r="C64" s="42"/>
      <c r="D64" s="71"/>
      <c r="E64" s="84"/>
      <c r="F64" s="44"/>
      <c r="G64" s="63"/>
      <c r="H64" s="43"/>
      <c r="I64" s="12"/>
      <c r="J64" s="34"/>
      <c r="K64" s="35"/>
      <c r="L64" s="12"/>
      <c r="M64" s="34"/>
      <c r="N64" s="35"/>
      <c r="O64" s="12"/>
      <c r="P64" s="34"/>
      <c r="Q64" s="35"/>
      <c r="R64" s="26"/>
      <c r="S64" s="33"/>
      <c r="T64" s="34"/>
      <c r="U64" s="35"/>
      <c r="V64" s="12"/>
      <c r="W64" s="34"/>
      <c r="X64" s="35"/>
      <c r="Y64" s="12"/>
      <c r="Z64" s="34"/>
      <c r="AA64" s="35"/>
      <c r="AB64" s="26"/>
      <c r="AC64" s="75"/>
      <c r="AD64" s="12"/>
      <c r="AE64" s="34"/>
      <c r="AF64" s="35"/>
      <c r="AG64" s="12"/>
      <c r="AH64" s="34"/>
      <c r="AI64" s="35"/>
      <c r="AJ64" s="12"/>
      <c r="AK64" s="34"/>
      <c r="AL64" s="35"/>
      <c r="AM64" s="26"/>
      <c r="AN64" s="36"/>
      <c r="AO64" s="17"/>
      <c r="AP64" s="37"/>
      <c r="AQ64" s="48"/>
      <c r="AR64" s="63"/>
      <c r="AS64" s="34"/>
      <c r="AT64" s="65"/>
      <c r="AU64" s="65"/>
    </row>
    <row r="65" spans="1:47" s="38" customFormat="1" ht="12.75">
      <c r="A65" s="120" t="s">
        <v>70</v>
      </c>
      <c r="B65" s="34">
        <v>15</v>
      </c>
      <c r="C65" s="42">
        <v>225.8</v>
      </c>
      <c r="D65" s="71">
        <f>C65/2.2046</f>
        <v>102.4222081103148</v>
      </c>
      <c r="E65" s="84">
        <v>0.5758</v>
      </c>
      <c r="F65" s="57"/>
      <c r="G65" s="58" t="s">
        <v>85</v>
      </c>
      <c r="H65" s="11"/>
      <c r="I65" s="33"/>
      <c r="J65" s="34"/>
      <c r="K65" s="35"/>
      <c r="L65" s="12"/>
      <c r="M65" s="34"/>
      <c r="N65" s="35"/>
      <c r="O65" s="12"/>
      <c r="P65" s="34"/>
      <c r="Q65" s="35"/>
      <c r="R65" s="26">
        <v>385</v>
      </c>
      <c r="S65" s="33"/>
      <c r="T65" s="34"/>
      <c r="U65" s="35"/>
      <c r="V65" s="12"/>
      <c r="W65" s="34"/>
      <c r="X65" s="35"/>
      <c r="Y65" s="12"/>
      <c r="Z65" s="34"/>
      <c r="AA65" s="35"/>
      <c r="AB65" s="26">
        <v>270</v>
      </c>
      <c r="AC65" s="75"/>
      <c r="AD65" s="12"/>
      <c r="AE65" s="34"/>
      <c r="AF65" s="35"/>
      <c r="AG65" s="12"/>
      <c r="AH65" s="34"/>
      <c r="AI65" s="35"/>
      <c r="AJ65" s="12"/>
      <c r="AK65" s="34"/>
      <c r="AL65" s="35"/>
      <c r="AM65" s="26">
        <v>475</v>
      </c>
      <c r="AN65" s="36">
        <f>(AM65+AB65+R65)</f>
        <v>1130</v>
      </c>
      <c r="AO65" s="17">
        <f>(AN65/2.2046)</f>
        <v>512.5646375759775</v>
      </c>
      <c r="AP65" s="37">
        <f>(AN65*E65)</f>
        <v>650.654</v>
      </c>
      <c r="AQ65" s="48">
        <f>IF(F65&gt;0,AP65*F65,AN65*E65)</f>
        <v>650.654</v>
      </c>
      <c r="AR65" s="58" t="s">
        <v>85</v>
      </c>
      <c r="AS65" s="34">
        <v>15</v>
      </c>
      <c r="AT65" s="65">
        <v>1</v>
      </c>
      <c r="AU65" s="65"/>
    </row>
    <row r="66" spans="1:47" s="38" customFormat="1" ht="12.75">
      <c r="A66" s="120" t="s">
        <v>100</v>
      </c>
      <c r="B66" s="34">
        <v>19</v>
      </c>
      <c r="C66" s="42">
        <v>239.2</v>
      </c>
      <c r="D66" s="71">
        <f>C66/2.2046</f>
        <v>108.50040823732195</v>
      </c>
      <c r="E66" s="84">
        <v>0.5647</v>
      </c>
      <c r="F66" s="57"/>
      <c r="G66" s="58"/>
      <c r="H66" s="11"/>
      <c r="I66" s="33"/>
      <c r="J66" s="34"/>
      <c r="K66" s="35"/>
      <c r="L66" s="12"/>
      <c r="M66" s="34"/>
      <c r="N66" s="35"/>
      <c r="O66" s="12"/>
      <c r="P66" s="34"/>
      <c r="Q66" s="35"/>
      <c r="R66" s="26">
        <v>645</v>
      </c>
      <c r="S66" s="33"/>
      <c r="T66" s="34"/>
      <c r="U66" s="35"/>
      <c r="V66" s="12"/>
      <c r="W66" s="34"/>
      <c r="X66" s="35"/>
      <c r="Y66" s="12"/>
      <c r="Z66" s="34"/>
      <c r="AA66" s="35"/>
      <c r="AB66" s="26">
        <v>0</v>
      </c>
      <c r="AC66" s="75"/>
      <c r="AD66" s="12"/>
      <c r="AE66" s="34"/>
      <c r="AF66" s="35"/>
      <c r="AG66" s="12"/>
      <c r="AH66" s="34"/>
      <c r="AI66" s="35"/>
      <c r="AJ66" s="12"/>
      <c r="AK66" s="34"/>
      <c r="AL66" s="35"/>
      <c r="AM66" s="26">
        <v>0</v>
      </c>
      <c r="AN66" s="36">
        <f>(AM66+AB66+R66)</f>
        <v>645</v>
      </c>
      <c r="AO66" s="17">
        <f>(AN66/2.2046)</f>
        <v>292.5700807402703</v>
      </c>
      <c r="AP66" s="37">
        <f>(AN66*E66)</f>
        <v>364.2315</v>
      </c>
      <c r="AQ66" s="48">
        <f>IF(F66&gt;0,AP66*F66,AN66*E66)</f>
        <v>364.2315</v>
      </c>
      <c r="AR66" s="58"/>
      <c r="AS66" s="34">
        <v>19</v>
      </c>
      <c r="AT66" s="65"/>
      <c r="AU66" s="65" t="s">
        <v>112</v>
      </c>
    </row>
    <row r="67" spans="1:47" s="38" customFormat="1" ht="15" customHeight="1" hidden="1">
      <c r="A67" s="123" t="s">
        <v>64</v>
      </c>
      <c r="B67" s="34"/>
      <c r="C67" s="42"/>
      <c r="D67" s="71"/>
      <c r="E67" s="84"/>
      <c r="F67" s="44"/>
      <c r="G67" s="63"/>
      <c r="H67" s="43"/>
      <c r="I67" s="12"/>
      <c r="J67" s="34"/>
      <c r="K67" s="35"/>
      <c r="L67" s="12"/>
      <c r="M67" s="34"/>
      <c r="N67" s="35"/>
      <c r="O67" s="12"/>
      <c r="P67" s="34"/>
      <c r="Q67" s="35"/>
      <c r="R67" s="26"/>
      <c r="S67" s="33"/>
      <c r="T67" s="34"/>
      <c r="U67" s="35"/>
      <c r="V67" s="12"/>
      <c r="W67" s="34"/>
      <c r="X67" s="35"/>
      <c r="Y67" s="12"/>
      <c r="Z67" s="34"/>
      <c r="AA67" s="35"/>
      <c r="AB67" s="26"/>
      <c r="AC67" s="75"/>
      <c r="AD67" s="12"/>
      <c r="AE67" s="34"/>
      <c r="AF67" s="35"/>
      <c r="AG67" s="12"/>
      <c r="AH67" s="34"/>
      <c r="AI67" s="35"/>
      <c r="AJ67" s="12"/>
      <c r="AK67" s="34"/>
      <c r="AL67" s="35"/>
      <c r="AM67" s="26"/>
      <c r="AN67" s="36"/>
      <c r="AO67" s="17"/>
      <c r="AP67" s="37"/>
      <c r="AQ67" s="48"/>
      <c r="AR67" s="63"/>
      <c r="AS67" s="34"/>
      <c r="AT67" s="65"/>
      <c r="AU67" s="65"/>
    </row>
    <row r="68" spans="1:47" s="38" customFormat="1" ht="12.75" hidden="1">
      <c r="A68" s="120"/>
      <c r="B68" s="34"/>
      <c r="C68" s="42"/>
      <c r="D68" s="71"/>
      <c r="E68" s="84"/>
      <c r="F68" s="57"/>
      <c r="G68" s="58"/>
      <c r="H68" s="11">
        <v>220</v>
      </c>
      <c r="I68" s="33"/>
      <c r="J68" s="34"/>
      <c r="K68" s="35"/>
      <c r="L68" s="12"/>
      <c r="M68" s="34"/>
      <c r="N68" s="35"/>
      <c r="O68" s="12"/>
      <c r="P68" s="34"/>
      <c r="Q68" s="35"/>
      <c r="R68" s="26"/>
      <c r="S68" s="33"/>
      <c r="T68" s="34"/>
      <c r="U68" s="35"/>
      <c r="V68" s="12"/>
      <c r="W68" s="34"/>
      <c r="X68" s="35"/>
      <c r="Y68" s="12"/>
      <c r="Z68" s="34"/>
      <c r="AA68" s="35"/>
      <c r="AB68" s="26"/>
      <c r="AC68" s="75"/>
      <c r="AD68" s="12"/>
      <c r="AE68" s="34"/>
      <c r="AF68" s="35"/>
      <c r="AG68" s="12"/>
      <c r="AH68" s="34"/>
      <c r="AI68" s="35"/>
      <c r="AJ68" s="12"/>
      <c r="AK68" s="34"/>
      <c r="AL68" s="35"/>
      <c r="AM68" s="26"/>
      <c r="AN68" s="36">
        <f>(AM68+AB68+R68)</f>
        <v>0</v>
      </c>
      <c r="AO68" s="17">
        <f>(AN68/2.2046)</f>
        <v>0</v>
      </c>
      <c r="AP68" s="37">
        <f>(AN68*E68)</f>
        <v>0</v>
      </c>
      <c r="AQ68" s="48">
        <f>IF(F68&gt;0,AP68*F68,AN68*E68)</f>
        <v>0</v>
      </c>
      <c r="AR68" s="58"/>
      <c r="AS68" s="34"/>
      <c r="AT68" s="65"/>
      <c r="AU68" s="65"/>
    </row>
    <row r="69" spans="1:47" s="38" customFormat="1" ht="15" customHeight="1" hidden="1">
      <c r="A69" s="123" t="s">
        <v>45</v>
      </c>
      <c r="B69" s="34"/>
      <c r="C69" s="42"/>
      <c r="D69" s="71"/>
      <c r="E69" s="84"/>
      <c r="F69" s="44"/>
      <c r="G69" s="63"/>
      <c r="H69" s="43"/>
      <c r="I69" s="12"/>
      <c r="J69" s="34"/>
      <c r="K69" s="35"/>
      <c r="L69" s="12"/>
      <c r="M69" s="34"/>
      <c r="N69" s="35"/>
      <c r="O69" s="12"/>
      <c r="P69" s="34"/>
      <c r="Q69" s="35"/>
      <c r="R69" s="26"/>
      <c r="S69" s="33"/>
      <c r="T69" s="34"/>
      <c r="U69" s="35"/>
      <c r="V69" s="12"/>
      <c r="W69" s="34"/>
      <c r="X69" s="35"/>
      <c r="Y69" s="12"/>
      <c r="Z69" s="34"/>
      <c r="AA69" s="35"/>
      <c r="AB69" s="26"/>
      <c r="AC69" s="75"/>
      <c r="AD69" s="12"/>
      <c r="AE69" s="34"/>
      <c r="AF69" s="35"/>
      <c r="AG69" s="12"/>
      <c r="AH69" s="34"/>
      <c r="AI69" s="35"/>
      <c r="AJ69" s="12"/>
      <c r="AK69" s="34"/>
      <c r="AL69" s="35"/>
      <c r="AM69" s="26"/>
      <c r="AN69" s="36"/>
      <c r="AO69" s="17"/>
      <c r="AP69" s="37"/>
      <c r="AQ69" s="48"/>
      <c r="AR69" s="63"/>
      <c r="AS69" s="34"/>
      <c r="AT69" s="65"/>
      <c r="AU69" s="65"/>
    </row>
    <row r="70" spans="1:47" s="38" customFormat="1" ht="12.75" hidden="1">
      <c r="A70" s="120"/>
      <c r="B70" s="34"/>
      <c r="C70" s="42"/>
      <c r="D70" s="71"/>
      <c r="E70" s="84"/>
      <c r="F70" s="57"/>
      <c r="G70" s="58"/>
      <c r="H70" s="11"/>
      <c r="I70" s="33"/>
      <c r="J70" s="34"/>
      <c r="K70" s="35"/>
      <c r="L70" s="12"/>
      <c r="M70" s="34"/>
      <c r="N70" s="35"/>
      <c r="O70" s="12"/>
      <c r="P70" s="34"/>
      <c r="Q70" s="35"/>
      <c r="R70" s="26"/>
      <c r="S70" s="33"/>
      <c r="T70" s="34"/>
      <c r="U70" s="35"/>
      <c r="V70" s="12"/>
      <c r="W70" s="34"/>
      <c r="X70" s="35"/>
      <c r="Y70" s="12"/>
      <c r="Z70" s="34"/>
      <c r="AA70" s="35"/>
      <c r="AB70" s="26"/>
      <c r="AC70" s="75"/>
      <c r="AD70" s="12"/>
      <c r="AE70" s="34"/>
      <c r="AF70" s="35"/>
      <c r="AG70" s="12"/>
      <c r="AH70" s="34"/>
      <c r="AI70" s="35"/>
      <c r="AJ70" s="12"/>
      <c r="AK70" s="34"/>
      <c r="AL70" s="35"/>
      <c r="AM70" s="26"/>
      <c r="AN70" s="36">
        <f>(AM70+AB70+R70)</f>
        <v>0</v>
      </c>
      <c r="AO70" s="17">
        <f>(AN70/2.2046)</f>
        <v>0</v>
      </c>
      <c r="AP70" s="37">
        <f>(AN70*E70)</f>
        <v>0</v>
      </c>
      <c r="AQ70" s="48">
        <f>IF(F70&gt;0,AP70*F70,AN70*E70)</f>
        <v>0</v>
      </c>
      <c r="AR70" s="58"/>
      <c r="AS70" s="34"/>
      <c r="AT70" s="65"/>
      <c r="AU70" s="65"/>
    </row>
    <row r="71" spans="1:47" s="38" customFormat="1" ht="15" customHeight="1" hidden="1">
      <c r="A71" s="123" t="s">
        <v>62</v>
      </c>
      <c r="B71" s="34"/>
      <c r="C71" s="42"/>
      <c r="D71" s="71"/>
      <c r="E71" s="84"/>
      <c r="F71" s="44"/>
      <c r="G71" s="63"/>
      <c r="H71" s="43"/>
      <c r="I71" s="12"/>
      <c r="J71" s="34"/>
      <c r="K71" s="35"/>
      <c r="L71" s="12"/>
      <c r="M71" s="34"/>
      <c r="N71" s="35"/>
      <c r="O71" s="12"/>
      <c r="P71" s="34"/>
      <c r="Q71" s="35"/>
      <c r="R71" s="26"/>
      <c r="S71" s="33"/>
      <c r="T71" s="34"/>
      <c r="U71" s="35"/>
      <c r="V71" s="12"/>
      <c r="W71" s="34"/>
      <c r="X71" s="35"/>
      <c r="Y71" s="12"/>
      <c r="Z71" s="34"/>
      <c r="AA71" s="35"/>
      <c r="AB71" s="26"/>
      <c r="AC71" s="75"/>
      <c r="AD71" s="12"/>
      <c r="AE71" s="34"/>
      <c r="AF71" s="35"/>
      <c r="AG71" s="12"/>
      <c r="AH71" s="34"/>
      <c r="AI71" s="35"/>
      <c r="AJ71" s="12"/>
      <c r="AK71" s="34"/>
      <c r="AL71" s="35"/>
      <c r="AM71" s="26"/>
      <c r="AN71" s="36"/>
      <c r="AO71" s="17"/>
      <c r="AP71" s="37"/>
      <c r="AQ71" s="48"/>
      <c r="AR71" s="63"/>
      <c r="AS71" s="34"/>
      <c r="AT71" s="65"/>
      <c r="AU71" s="65"/>
    </row>
    <row r="72" spans="1:47" s="38" customFormat="1" ht="15" customHeight="1" hidden="1">
      <c r="A72" s="123" t="s">
        <v>61</v>
      </c>
      <c r="B72" s="34"/>
      <c r="C72" s="42"/>
      <c r="D72" s="71"/>
      <c r="E72" s="84"/>
      <c r="F72" s="44"/>
      <c r="G72" s="63"/>
      <c r="H72" s="43"/>
      <c r="I72" s="12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63"/>
      <c r="AS72" s="34"/>
      <c r="AT72" s="65"/>
      <c r="AU72" s="65"/>
    </row>
    <row r="73" spans="1:47" s="38" customFormat="1" ht="15" customHeight="1" hidden="1">
      <c r="A73" s="123" t="s">
        <v>63</v>
      </c>
      <c r="B73" s="34"/>
      <c r="C73" s="42"/>
      <c r="D73" s="71"/>
      <c r="E73" s="84"/>
      <c r="F73" s="44"/>
      <c r="G73" s="63"/>
      <c r="H73" s="43"/>
      <c r="I73" s="12"/>
      <c r="J73" s="34"/>
      <c r="K73" s="35"/>
      <c r="L73" s="12"/>
      <c r="M73" s="34"/>
      <c r="N73" s="35"/>
      <c r="O73" s="12"/>
      <c r="P73" s="34"/>
      <c r="Q73" s="35"/>
      <c r="R73" s="26"/>
      <c r="S73" s="33"/>
      <c r="T73" s="34"/>
      <c r="U73" s="35"/>
      <c r="V73" s="12"/>
      <c r="W73" s="34"/>
      <c r="X73" s="35"/>
      <c r="Y73" s="12"/>
      <c r="Z73" s="34"/>
      <c r="AA73" s="35"/>
      <c r="AB73" s="26"/>
      <c r="AC73" s="75"/>
      <c r="AD73" s="12"/>
      <c r="AE73" s="34"/>
      <c r="AF73" s="35"/>
      <c r="AG73" s="12"/>
      <c r="AH73" s="34"/>
      <c r="AI73" s="35"/>
      <c r="AJ73" s="12"/>
      <c r="AK73" s="34"/>
      <c r="AL73" s="35"/>
      <c r="AM73" s="26"/>
      <c r="AN73" s="36"/>
      <c r="AO73" s="17"/>
      <c r="AP73" s="37"/>
      <c r="AQ73" s="48"/>
      <c r="AR73" s="63"/>
      <c r="AS73" s="34"/>
      <c r="AT73" s="65"/>
      <c r="AU73" s="65"/>
    </row>
    <row r="74" spans="1:47" s="38" customFormat="1" ht="15" customHeight="1" hidden="1">
      <c r="A74" s="123" t="s">
        <v>57</v>
      </c>
      <c r="B74" s="34"/>
      <c r="C74" s="42"/>
      <c r="D74" s="71"/>
      <c r="E74" s="84"/>
      <c r="F74" s="44"/>
      <c r="G74" s="63"/>
      <c r="H74" s="43"/>
      <c r="I74" s="12"/>
      <c r="J74" s="34"/>
      <c r="K74" s="35"/>
      <c r="L74" s="12"/>
      <c r="M74" s="34"/>
      <c r="N74" s="35"/>
      <c r="O74" s="12"/>
      <c r="P74" s="34"/>
      <c r="Q74" s="35"/>
      <c r="R74" s="26"/>
      <c r="S74" s="33"/>
      <c r="T74" s="34"/>
      <c r="U74" s="35"/>
      <c r="V74" s="12"/>
      <c r="W74" s="34"/>
      <c r="X74" s="35"/>
      <c r="Y74" s="12"/>
      <c r="Z74" s="34"/>
      <c r="AA74" s="35"/>
      <c r="AB74" s="26"/>
      <c r="AC74" s="75"/>
      <c r="AD74" s="12"/>
      <c r="AE74" s="34"/>
      <c r="AF74" s="35"/>
      <c r="AG74" s="12"/>
      <c r="AH74" s="34"/>
      <c r="AI74" s="35"/>
      <c r="AJ74" s="12"/>
      <c r="AK74" s="34"/>
      <c r="AL74" s="35"/>
      <c r="AM74" s="26"/>
      <c r="AN74" s="36"/>
      <c r="AO74" s="17"/>
      <c r="AP74" s="37"/>
      <c r="AQ74" s="48"/>
      <c r="AR74" s="63"/>
      <c r="AS74" s="34"/>
      <c r="AT74" s="65"/>
      <c r="AU74" s="65"/>
    </row>
    <row r="75" spans="1:47" s="38" customFormat="1" ht="15" customHeight="1">
      <c r="A75" s="123" t="s">
        <v>92</v>
      </c>
      <c r="B75" s="5"/>
      <c r="C75" s="86"/>
      <c r="D75" s="70"/>
      <c r="E75" s="87"/>
      <c r="F75" s="92"/>
      <c r="G75" s="93"/>
      <c r="H75" s="43"/>
      <c r="I75" s="12"/>
      <c r="J75" s="34"/>
      <c r="K75" s="35"/>
      <c r="L75" s="12"/>
      <c r="M75" s="34"/>
      <c r="N75" s="35"/>
      <c r="O75" s="12"/>
      <c r="P75" s="34"/>
      <c r="Q75" s="35"/>
      <c r="R75" s="26"/>
      <c r="S75" s="33"/>
      <c r="T75" s="34"/>
      <c r="U75" s="35"/>
      <c r="V75" s="12"/>
      <c r="W75" s="34"/>
      <c r="X75" s="35"/>
      <c r="Y75" s="12"/>
      <c r="Z75" s="34"/>
      <c r="AA75" s="35"/>
      <c r="AB75" s="26"/>
      <c r="AC75" s="75"/>
      <c r="AD75" s="12"/>
      <c r="AE75" s="34"/>
      <c r="AF75" s="35"/>
      <c r="AG75" s="12"/>
      <c r="AH75" s="34"/>
      <c r="AI75" s="35"/>
      <c r="AJ75" s="12"/>
      <c r="AK75" s="34"/>
      <c r="AL75" s="35"/>
      <c r="AM75" s="26"/>
      <c r="AN75" s="36"/>
      <c r="AO75" s="17"/>
      <c r="AP75" s="37"/>
      <c r="AQ75" s="48"/>
      <c r="AR75" s="93"/>
      <c r="AS75" s="5"/>
      <c r="AT75" s="65"/>
      <c r="AU75" s="65"/>
    </row>
    <row r="76" spans="1:47" s="25" customFormat="1" ht="15" customHeight="1">
      <c r="A76" s="120" t="s">
        <v>93</v>
      </c>
      <c r="B76" s="5">
        <v>45</v>
      </c>
      <c r="C76" s="86">
        <v>123</v>
      </c>
      <c r="D76" s="70">
        <f>C76/2.2046</f>
        <v>55.79243400163295</v>
      </c>
      <c r="E76" s="87">
        <v>1.0469</v>
      </c>
      <c r="F76" s="92">
        <v>1.055</v>
      </c>
      <c r="G76" s="93" t="s">
        <v>85</v>
      </c>
      <c r="H76" s="43"/>
      <c r="I76" s="12"/>
      <c r="J76" s="34"/>
      <c r="K76" s="35"/>
      <c r="L76" s="12"/>
      <c r="M76" s="34"/>
      <c r="N76" s="35"/>
      <c r="O76" s="12"/>
      <c r="P76" s="34"/>
      <c r="Q76" s="35"/>
      <c r="R76" s="26">
        <v>220</v>
      </c>
      <c r="S76" s="33"/>
      <c r="T76" s="34"/>
      <c r="U76" s="35"/>
      <c r="V76" s="12"/>
      <c r="W76" s="34"/>
      <c r="X76" s="35"/>
      <c r="Y76" s="12"/>
      <c r="Z76" s="34"/>
      <c r="AA76" s="35"/>
      <c r="AB76" s="26">
        <v>120</v>
      </c>
      <c r="AC76" s="75"/>
      <c r="AD76" s="12"/>
      <c r="AE76" s="34"/>
      <c r="AF76" s="35"/>
      <c r="AG76" s="12"/>
      <c r="AH76" s="34"/>
      <c r="AI76" s="35"/>
      <c r="AJ76" s="12"/>
      <c r="AK76" s="34"/>
      <c r="AL76" s="35"/>
      <c r="AM76" s="26">
        <v>310</v>
      </c>
      <c r="AN76" s="36">
        <f>(AM76+AB76+R76)</f>
        <v>650</v>
      </c>
      <c r="AO76" s="17">
        <f>(AN76/2.2046)</f>
        <v>294.8380658622879</v>
      </c>
      <c r="AP76" s="37">
        <f>(AN76*E76)</f>
        <v>680.485</v>
      </c>
      <c r="AQ76" s="48">
        <f>IF(F76&gt;0,AP76*F76,AN76*E76)</f>
        <v>717.911675</v>
      </c>
      <c r="AR76" s="93" t="s">
        <v>85</v>
      </c>
      <c r="AS76" s="5">
        <v>45</v>
      </c>
      <c r="AT76" s="65">
        <v>1</v>
      </c>
      <c r="AU76" s="65"/>
    </row>
    <row r="77" spans="1:47" s="38" customFormat="1" ht="15" customHeight="1" hidden="1">
      <c r="A77" s="123" t="s">
        <v>46</v>
      </c>
      <c r="B77" s="5"/>
      <c r="C77" s="86"/>
      <c r="D77" s="70"/>
      <c r="E77" s="87"/>
      <c r="F77" s="92"/>
      <c r="G77" s="93"/>
      <c r="H77" s="43"/>
      <c r="I77" s="12"/>
      <c r="J77" s="34"/>
      <c r="K77" s="35"/>
      <c r="L77" s="12"/>
      <c r="M77" s="34"/>
      <c r="N77" s="35"/>
      <c r="O77" s="12"/>
      <c r="P77" s="34"/>
      <c r="Q77" s="35"/>
      <c r="R77" s="26"/>
      <c r="S77" s="33"/>
      <c r="T77" s="34"/>
      <c r="U77" s="35"/>
      <c r="V77" s="12"/>
      <c r="W77" s="34"/>
      <c r="X77" s="35"/>
      <c r="Y77" s="12"/>
      <c r="Z77" s="34"/>
      <c r="AA77" s="35"/>
      <c r="AB77" s="26"/>
      <c r="AC77" s="75"/>
      <c r="AD77" s="12"/>
      <c r="AE77" s="34"/>
      <c r="AF77" s="35"/>
      <c r="AG77" s="12"/>
      <c r="AH77" s="34"/>
      <c r="AI77" s="35"/>
      <c r="AJ77" s="12"/>
      <c r="AK77" s="34"/>
      <c r="AL77" s="35"/>
      <c r="AM77" s="26"/>
      <c r="AN77" s="36"/>
      <c r="AO77" s="17"/>
      <c r="AP77" s="37"/>
      <c r="AQ77" s="48"/>
      <c r="AR77" s="93"/>
      <c r="AS77" s="5"/>
      <c r="AT77" s="65"/>
      <c r="AU77" s="65"/>
    </row>
    <row r="78" spans="1:47" s="25" customFormat="1" ht="15" customHeight="1">
      <c r="A78" s="123" t="s">
        <v>91</v>
      </c>
      <c r="B78" s="5"/>
      <c r="C78" s="86"/>
      <c r="D78" s="70"/>
      <c r="E78" s="87"/>
      <c r="F78" s="92"/>
      <c r="G78" s="93"/>
      <c r="H78" s="43"/>
      <c r="I78" s="12"/>
      <c r="J78" s="34"/>
      <c r="K78" s="35"/>
      <c r="L78" s="12"/>
      <c r="M78" s="34"/>
      <c r="N78" s="35"/>
      <c r="O78" s="12"/>
      <c r="P78" s="34"/>
      <c r="Q78" s="35"/>
      <c r="R78" s="26"/>
      <c r="S78" s="33"/>
      <c r="T78" s="34"/>
      <c r="U78" s="35"/>
      <c r="V78" s="12"/>
      <c r="W78" s="34"/>
      <c r="X78" s="35"/>
      <c r="Y78" s="12"/>
      <c r="Z78" s="34"/>
      <c r="AA78" s="35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93"/>
      <c r="AS78" s="5"/>
      <c r="AT78" s="65"/>
      <c r="AU78" s="65"/>
    </row>
    <row r="79" spans="1:47" s="25" customFormat="1" ht="15" customHeight="1">
      <c r="A79" s="120" t="s">
        <v>55</v>
      </c>
      <c r="B79" s="5">
        <v>22</v>
      </c>
      <c r="C79" s="86">
        <v>105</v>
      </c>
      <c r="D79" s="70">
        <f>C79/2.2046</f>
        <v>47.62768756236959</v>
      </c>
      <c r="E79" s="87">
        <v>1.1865</v>
      </c>
      <c r="F79" s="92"/>
      <c r="G79" s="93" t="s">
        <v>85</v>
      </c>
      <c r="H79" s="41">
        <v>114</v>
      </c>
      <c r="I79" s="6"/>
      <c r="J79" s="5"/>
      <c r="K79" s="9"/>
      <c r="L79" s="6"/>
      <c r="M79" s="5"/>
      <c r="N79" s="9"/>
      <c r="O79" s="6"/>
      <c r="P79" s="5"/>
      <c r="Q79" s="9"/>
      <c r="R79" s="26">
        <v>185</v>
      </c>
      <c r="S79" s="8"/>
      <c r="T79" s="5"/>
      <c r="U79" s="9"/>
      <c r="V79" s="6"/>
      <c r="W79" s="5"/>
      <c r="X79" s="9"/>
      <c r="Y79" s="6"/>
      <c r="Z79" s="5"/>
      <c r="AA79" s="9"/>
      <c r="AB79" s="26">
        <v>140</v>
      </c>
      <c r="AC79" s="75"/>
      <c r="AD79" s="6"/>
      <c r="AE79" s="5"/>
      <c r="AF79" s="9"/>
      <c r="AG79" s="6"/>
      <c r="AH79" s="5"/>
      <c r="AI79" s="9"/>
      <c r="AJ79" s="6"/>
      <c r="AK79" s="5"/>
      <c r="AL79" s="9"/>
      <c r="AM79" s="26">
        <v>225</v>
      </c>
      <c r="AN79" s="36">
        <f>(AM79+AB79+R79)</f>
        <v>550</v>
      </c>
      <c r="AO79" s="17">
        <f>(AN79/2.2046)</f>
        <v>249.47836342193594</v>
      </c>
      <c r="AP79" s="37">
        <f>(AN79*E79)</f>
        <v>652.575</v>
      </c>
      <c r="AQ79" s="48">
        <f>IF(F79&gt;0,AP79*F79,AN79*E79)</f>
        <v>652.575</v>
      </c>
      <c r="AR79" s="93" t="s">
        <v>85</v>
      </c>
      <c r="AS79" s="5">
        <v>22</v>
      </c>
      <c r="AT79" s="66">
        <v>1</v>
      </c>
      <c r="AU79" s="66"/>
    </row>
    <row r="80" spans="1:47" s="25" customFormat="1" ht="15" customHeight="1">
      <c r="A80" s="91" t="s">
        <v>48</v>
      </c>
      <c r="B80" s="5"/>
      <c r="C80" s="86"/>
      <c r="D80" s="70"/>
      <c r="E80" s="87"/>
      <c r="F80" s="92"/>
      <c r="G80" s="93"/>
      <c r="H80" s="41"/>
      <c r="I80" s="94"/>
      <c r="J80" s="5"/>
      <c r="K80" s="9"/>
      <c r="L80" s="6"/>
      <c r="M80" s="5"/>
      <c r="N80" s="9"/>
      <c r="O80" s="6"/>
      <c r="P80" s="5"/>
      <c r="Q80" s="9"/>
      <c r="R80" s="26"/>
      <c r="S80" s="8"/>
      <c r="T80" s="5"/>
      <c r="U80" s="9"/>
      <c r="V80" s="6"/>
      <c r="W80" s="5"/>
      <c r="X80" s="9"/>
      <c r="Y80" s="6"/>
      <c r="Z80" s="5"/>
      <c r="AA80" s="9"/>
      <c r="AB80" s="26"/>
      <c r="AC80" s="75"/>
      <c r="AD80" s="6"/>
      <c r="AE80" s="5"/>
      <c r="AF80" s="9"/>
      <c r="AG80" s="6"/>
      <c r="AH80" s="5"/>
      <c r="AI80" s="9"/>
      <c r="AJ80" s="6"/>
      <c r="AK80" s="5"/>
      <c r="AL80" s="9"/>
      <c r="AM80" s="26"/>
      <c r="AN80" s="36"/>
      <c r="AO80" s="17"/>
      <c r="AP80" s="37"/>
      <c r="AQ80" s="48"/>
      <c r="AR80" s="93"/>
      <c r="AS80" s="5"/>
      <c r="AT80" s="66"/>
      <c r="AU80" s="66"/>
    </row>
    <row r="81" spans="1:47" s="25" customFormat="1" ht="15" customHeight="1">
      <c r="A81" s="16" t="s">
        <v>98</v>
      </c>
      <c r="B81" s="5">
        <v>27</v>
      </c>
      <c r="C81" s="86">
        <v>147.4</v>
      </c>
      <c r="D81" s="70">
        <f>C81/2.2046</f>
        <v>66.86020139707884</v>
      </c>
      <c r="E81" s="87">
        <v>0.9065</v>
      </c>
      <c r="F81" s="92"/>
      <c r="G81" s="93"/>
      <c r="H81" s="41"/>
      <c r="I81" s="6"/>
      <c r="J81" s="5"/>
      <c r="K81" s="9"/>
      <c r="L81" s="6"/>
      <c r="M81" s="5"/>
      <c r="N81" s="9"/>
      <c r="O81" s="6"/>
      <c r="P81" s="5"/>
      <c r="Q81" s="9"/>
      <c r="R81" s="26">
        <v>450</v>
      </c>
      <c r="S81" s="8"/>
      <c r="T81" s="5"/>
      <c r="U81" s="9"/>
      <c r="V81" s="6"/>
      <c r="W81" s="5"/>
      <c r="X81" s="9"/>
      <c r="Y81" s="6"/>
      <c r="Z81" s="5"/>
      <c r="AA81" s="9"/>
      <c r="AB81" s="26">
        <v>300</v>
      </c>
      <c r="AC81" s="75"/>
      <c r="AD81" s="6"/>
      <c r="AE81" s="5"/>
      <c r="AF81" s="9"/>
      <c r="AG81" s="6"/>
      <c r="AH81" s="5"/>
      <c r="AI81" s="9"/>
      <c r="AJ81" s="6"/>
      <c r="AK81" s="5"/>
      <c r="AL81" s="9"/>
      <c r="AM81" s="26">
        <v>450</v>
      </c>
      <c r="AN81" s="36">
        <f>(AM81+AB81+R81)</f>
        <v>1200</v>
      </c>
      <c r="AO81" s="17">
        <f>(AN81/2.2046)</f>
        <v>544.3164292842239</v>
      </c>
      <c r="AP81" s="37">
        <f>(AN81*E81)</f>
        <v>1087.8</v>
      </c>
      <c r="AQ81" s="48">
        <f>IF(F81&gt;0,AP81*F81,AN81*E81)</f>
        <v>1087.8</v>
      </c>
      <c r="AR81" s="93"/>
      <c r="AS81" s="5">
        <v>27</v>
      </c>
      <c r="AT81" s="66">
        <v>1</v>
      </c>
      <c r="AU81" s="66"/>
    </row>
    <row r="82" spans="1:47" s="25" customFormat="1" ht="15" customHeight="1" hidden="1">
      <c r="A82" s="95" t="s">
        <v>49</v>
      </c>
      <c r="B82" s="18"/>
      <c r="C82" s="39"/>
      <c r="D82" s="96"/>
      <c r="E82" s="97"/>
      <c r="F82" s="98"/>
      <c r="G82" s="40"/>
      <c r="H82" s="20"/>
      <c r="I82" s="21"/>
      <c r="J82" s="18"/>
      <c r="K82" s="22"/>
      <c r="L82" s="19"/>
      <c r="M82" s="18"/>
      <c r="N82" s="22"/>
      <c r="O82" s="19"/>
      <c r="P82" s="18"/>
      <c r="Q82" s="22"/>
      <c r="R82" s="61"/>
      <c r="S82" s="21"/>
      <c r="T82" s="18"/>
      <c r="U82" s="22"/>
      <c r="V82" s="19"/>
      <c r="W82" s="18"/>
      <c r="X82" s="22"/>
      <c r="Y82" s="19"/>
      <c r="Z82" s="18"/>
      <c r="AA82" s="22"/>
      <c r="AB82" s="61"/>
      <c r="AC82" s="116"/>
      <c r="AD82" s="19"/>
      <c r="AE82" s="18"/>
      <c r="AF82" s="22"/>
      <c r="AG82" s="19"/>
      <c r="AH82" s="18"/>
      <c r="AI82" s="22"/>
      <c r="AJ82" s="19"/>
      <c r="AK82" s="18"/>
      <c r="AL82" s="22"/>
      <c r="AM82" s="61"/>
      <c r="AN82" s="23"/>
      <c r="AO82" s="117"/>
      <c r="AP82" s="24"/>
      <c r="AQ82" s="62"/>
      <c r="AR82" s="40"/>
      <c r="AS82" s="18"/>
      <c r="AT82" s="64"/>
      <c r="AU82" s="64"/>
    </row>
    <row r="83" spans="1:47" s="38" customFormat="1" ht="12.75" hidden="1">
      <c r="A83" s="28"/>
      <c r="B83" s="34"/>
      <c r="C83" s="42"/>
      <c r="D83" s="71">
        <f aca="true" t="shared" si="14" ref="D83:D92">C83/2.2046</f>
        <v>0</v>
      </c>
      <c r="E83" s="84"/>
      <c r="F83" s="57"/>
      <c r="G83" s="58"/>
      <c r="H83" s="11"/>
      <c r="I83" s="33"/>
      <c r="J83" s="34"/>
      <c r="K83" s="35"/>
      <c r="L83" s="12"/>
      <c r="M83" s="34"/>
      <c r="N83" s="35"/>
      <c r="O83" s="12"/>
      <c r="P83" s="34"/>
      <c r="Q83" s="35"/>
      <c r="R83" s="26"/>
      <c r="S83" s="33"/>
      <c r="T83" s="34"/>
      <c r="U83" s="35"/>
      <c r="V83" s="12"/>
      <c r="W83" s="34"/>
      <c r="X83" s="35"/>
      <c r="Y83" s="12"/>
      <c r="Z83" s="34"/>
      <c r="AA83" s="35"/>
      <c r="AB83" s="26"/>
      <c r="AC83" s="75"/>
      <c r="AD83" s="12"/>
      <c r="AE83" s="34"/>
      <c r="AF83" s="35"/>
      <c r="AG83" s="12"/>
      <c r="AH83" s="34"/>
      <c r="AI83" s="35"/>
      <c r="AJ83" s="12"/>
      <c r="AK83" s="34"/>
      <c r="AL83" s="35"/>
      <c r="AM83" s="26"/>
      <c r="AN83" s="36">
        <f aca="true" t="shared" si="15" ref="AN83:AN92">(AM83+AB83+R83)</f>
        <v>0</v>
      </c>
      <c r="AO83" s="17">
        <f aca="true" t="shared" si="16" ref="AO83:AO92">(AN83/2.2046)</f>
        <v>0</v>
      </c>
      <c r="AP83" s="37">
        <f aca="true" t="shared" si="17" ref="AP83:AP92">(AN83*E83)</f>
        <v>0</v>
      </c>
      <c r="AQ83" s="48">
        <f aca="true" t="shared" si="18" ref="AQ83:AQ92">IF(F83&gt;0,AP83*F83,AN83*E83)</f>
        <v>0</v>
      </c>
      <c r="AR83" s="58"/>
      <c r="AS83" s="34"/>
      <c r="AT83" s="65"/>
      <c r="AU83" s="65"/>
    </row>
    <row r="84" spans="1:47" s="38" customFormat="1" ht="12.75" hidden="1">
      <c r="A84" s="28"/>
      <c r="B84" s="34"/>
      <c r="C84" s="42"/>
      <c r="D84" s="71">
        <f t="shared" si="14"/>
        <v>0</v>
      </c>
      <c r="E84" s="84"/>
      <c r="F84" s="57"/>
      <c r="G84" s="58"/>
      <c r="H84" s="11"/>
      <c r="I84" s="33"/>
      <c r="J84" s="34"/>
      <c r="K84" s="35"/>
      <c r="L84" s="12"/>
      <c r="M84" s="34"/>
      <c r="N84" s="35"/>
      <c r="O84" s="12"/>
      <c r="P84" s="34"/>
      <c r="Q84" s="35"/>
      <c r="R84" s="26"/>
      <c r="S84" s="33"/>
      <c r="T84" s="34"/>
      <c r="U84" s="35"/>
      <c r="V84" s="12"/>
      <c r="W84" s="34"/>
      <c r="X84" s="35"/>
      <c r="Y84" s="12"/>
      <c r="Z84" s="34"/>
      <c r="AA84" s="35"/>
      <c r="AB84" s="26"/>
      <c r="AC84" s="75"/>
      <c r="AD84" s="12"/>
      <c r="AE84" s="34"/>
      <c r="AF84" s="35"/>
      <c r="AG84" s="12"/>
      <c r="AH84" s="34"/>
      <c r="AI84" s="35"/>
      <c r="AJ84" s="12"/>
      <c r="AK84" s="34"/>
      <c r="AL84" s="35"/>
      <c r="AM84" s="26"/>
      <c r="AN84" s="36">
        <f t="shared" si="15"/>
        <v>0</v>
      </c>
      <c r="AO84" s="17">
        <f t="shared" si="16"/>
        <v>0</v>
      </c>
      <c r="AP84" s="37">
        <f t="shared" si="17"/>
        <v>0</v>
      </c>
      <c r="AQ84" s="48">
        <f t="shared" si="18"/>
        <v>0</v>
      </c>
      <c r="AR84" s="58"/>
      <c r="AS84" s="34"/>
      <c r="AT84" s="65"/>
      <c r="AU84" s="65"/>
    </row>
    <row r="85" spans="1:47" s="38" customFormat="1" ht="12.75" hidden="1">
      <c r="A85" s="28"/>
      <c r="B85" s="34"/>
      <c r="C85" s="42"/>
      <c r="D85" s="71">
        <f t="shared" si="14"/>
        <v>0</v>
      </c>
      <c r="E85" s="84"/>
      <c r="F85" s="57"/>
      <c r="G85" s="58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/>
      <c r="S85" s="33"/>
      <c r="T85" s="34"/>
      <c r="U85" s="35"/>
      <c r="V85" s="12"/>
      <c r="W85" s="34"/>
      <c r="X85" s="35"/>
      <c r="Y85" s="12"/>
      <c r="Z85" s="34"/>
      <c r="AA85" s="35"/>
      <c r="AB85" s="26"/>
      <c r="AC85" s="75"/>
      <c r="AD85" s="12"/>
      <c r="AE85" s="34"/>
      <c r="AF85" s="35"/>
      <c r="AG85" s="12"/>
      <c r="AH85" s="34"/>
      <c r="AI85" s="35"/>
      <c r="AJ85" s="12"/>
      <c r="AK85" s="34"/>
      <c r="AL85" s="35"/>
      <c r="AM85" s="26"/>
      <c r="AN85" s="36">
        <f t="shared" si="15"/>
        <v>0</v>
      </c>
      <c r="AO85" s="17">
        <f t="shared" si="16"/>
        <v>0</v>
      </c>
      <c r="AP85" s="37">
        <f t="shared" si="17"/>
        <v>0</v>
      </c>
      <c r="AQ85" s="48">
        <f t="shared" si="18"/>
        <v>0</v>
      </c>
      <c r="AR85" s="58"/>
      <c r="AS85" s="34"/>
      <c r="AT85" s="65"/>
      <c r="AU85" s="65"/>
    </row>
    <row r="86" spans="1:47" s="38" customFormat="1" ht="12.75" hidden="1">
      <c r="A86" s="28"/>
      <c r="B86" s="34"/>
      <c r="C86" s="42"/>
      <c r="D86" s="71">
        <f t="shared" si="14"/>
        <v>0</v>
      </c>
      <c r="E86" s="84"/>
      <c r="F86" s="57"/>
      <c r="G86" s="58"/>
      <c r="H86" s="11"/>
      <c r="I86" s="33"/>
      <c r="J86" s="34"/>
      <c r="K86" s="35"/>
      <c r="L86" s="12"/>
      <c r="M86" s="34"/>
      <c r="N86" s="35"/>
      <c r="O86" s="12"/>
      <c r="P86" s="34"/>
      <c r="Q86" s="35"/>
      <c r="R86" s="26"/>
      <c r="S86" s="33"/>
      <c r="T86" s="34"/>
      <c r="U86" s="35"/>
      <c r="V86" s="12"/>
      <c r="W86" s="34"/>
      <c r="X86" s="35"/>
      <c r="Y86" s="12"/>
      <c r="Z86" s="34"/>
      <c r="AA86" s="35"/>
      <c r="AB86" s="26"/>
      <c r="AC86" s="75"/>
      <c r="AD86" s="12"/>
      <c r="AE86" s="34"/>
      <c r="AF86" s="35"/>
      <c r="AG86" s="12"/>
      <c r="AH86" s="34"/>
      <c r="AI86" s="35"/>
      <c r="AJ86" s="12"/>
      <c r="AK86" s="34"/>
      <c r="AL86" s="35"/>
      <c r="AM86" s="26"/>
      <c r="AN86" s="36">
        <f t="shared" si="15"/>
        <v>0</v>
      </c>
      <c r="AO86" s="17">
        <f t="shared" si="16"/>
        <v>0</v>
      </c>
      <c r="AP86" s="37">
        <f t="shared" si="17"/>
        <v>0</v>
      </c>
      <c r="AQ86" s="48">
        <f t="shared" si="18"/>
        <v>0</v>
      </c>
      <c r="AR86" s="58"/>
      <c r="AS86" s="34"/>
      <c r="AT86" s="65"/>
      <c r="AU86" s="65"/>
    </row>
    <row r="87" spans="1:47" s="38" customFormat="1" ht="12.75" hidden="1">
      <c r="A87" s="28"/>
      <c r="B87" s="34"/>
      <c r="C87" s="42"/>
      <c r="D87" s="71">
        <f t="shared" si="14"/>
        <v>0</v>
      </c>
      <c r="E87" s="84"/>
      <c r="F87" s="57"/>
      <c r="G87" s="58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/>
      <c r="S87" s="33"/>
      <c r="T87" s="34"/>
      <c r="U87" s="35"/>
      <c r="V87" s="12"/>
      <c r="W87" s="34"/>
      <c r="X87" s="35"/>
      <c r="Y87" s="12"/>
      <c r="Z87" s="34"/>
      <c r="AA87" s="35"/>
      <c r="AB87" s="26"/>
      <c r="AC87" s="75"/>
      <c r="AD87" s="12"/>
      <c r="AE87" s="34"/>
      <c r="AF87" s="35"/>
      <c r="AG87" s="12"/>
      <c r="AH87" s="34"/>
      <c r="AI87" s="35"/>
      <c r="AJ87" s="12"/>
      <c r="AK87" s="34"/>
      <c r="AL87" s="35"/>
      <c r="AM87" s="26"/>
      <c r="AN87" s="36">
        <f t="shared" si="15"/>
        <v>0</v>
      </c>
      <c r="AO87" s="17">
        <f t="shared" si="16"/>
        <v>0</v>
      </c>
      <c r="AP87" s="37">
        <f t="shared" si="17"/>
        <v>0</v>
      </c>
      <c r="AQ87" s="48">
        <f t="shared" si="18"/>
        <v>0</v>
      </c>
      <c r="AR87" s="58"/>
      <c r="AS87" s="34"/>
      <c r="AT87" s="65"/>
      <c r="AU87" s="65"/>
    </row>
    <row r="88" spans="1:47" s="38" customFormat="1" ht="12.75" hidden="1">
      <c r="A88" s="28"/>
      <c r="B88" s="34"/>
      <c r="C88" s="42"/>
      <c r="D88" s="71">
        <f t="shared" si="14"/>
        <v>0</v>
      </c>
      <c r="E88" s="84"/>
      <c r="F88" s="57"/>
      <c r="G88" s="58"/>
      <c r="H88" s="11"/>
      <c r="I88" s="33"/>
      <c r="J88" s="34"/>
      <c r="K88" s="35"/>
      <c r="L88" s="12"/>
      <c r="M88" s="34"/>
      <c r="N88" s="35"/>
      <c r="O88" s="12"/>
      <c r="P88" s="34"/>
      <c r="Q88" s="35"/>
      <c r="R88" s="26"/>
      <c r="S88" s="33"/>
      <c r="T88" s="34"/>
      <c r="U88" s="35"/>
      <c r="V88" s="12"/>
      <c r="W88" s="34"/>
      <c r="X88" s="35"/>
      <c r="Y88" s="12"/>
      <c r="Z88" s="34"/>
      <c r="AA88" s="35"/>
      <c r="AB88" s="26"/>
      <c r="AC88" s="75"/>
      <c r="AD88" s="12"/>
      <c r="AE88" s="34"/>
      <c r="AF88" s="35"/>
      <c r="AG88" s="12"/>
      <c r="AH88" s="34"/>
      <c r="AI88" s="35"/>
      <c r="AJ88" s="12"/>
      <c r="AK88" s="34"/>
      <c r="AL88" s="35"/>
      <c r="AM88" s="26"/>
      <c r="AN88" s="36">
        <f t="shared" si="15"/>
        <v>0</v>
      </c>
      <c r="AO88" s="17">
        <f t="shared" si="16"/>
        <v>0</v>
      </c>
      <c r="AP88" s="37">
        <f t="shared" si="17"/>
        <v>0</v>
      </c>
      <c r="AQ88" s="48">
        <f t="shared" si="18"/>
        <v>0</v>
      </c>
      <c r="AR88" s="58"/>
      <c r="AS88" s="34"/>
      <c r="AT88" s="65"/>
      <c r="AU88" s="65"/>
    </row>
    <row r="89" spans="1:47" s="38" customFormat="1" ht="12.75" hidden="1">
      <c r="A89" s="28"/>
      <c r="B89" s="34"/>
      <c r="C89" s="42"/>
      <c r="D89" s="71">
        <f t="shared" si="14"/>
        <v>0</v>
      </c>
      <c r="E89" s="84"/>
      <c r="F89" s="57"/>
      <c r="G89" s="58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/>
      <c r="S89" s="33"/>
      <c r="T89" s="34"/>
      <c r="U89" s="35"/>
      <c r="V89" s="12"/>
      <c r="W89" s="34"/>
      <c r="X89" s="35"/>
      <c r="Y89" s="12"/>
      <c r="Z89" s="34"/>
      <c r="AA89" s="35"/>
      <c r="AB89" s="26"/>
      <c r="AC89" s="75"/>
      <c r="AD89" s="12"/>
      <c r="AE89" s="34"/>
      <c r="AF89" s="35"/>
      <c r="AG89" s="12"/>
      <c r="AH89" s="34"/>
      <c r="AI89" s="35"/>
      <c r="AJ89" s="12"/>
      <c r="AK89" s="34"/>
      <c r="AL89" s="35"/>
      <c r="AM89" s="26"/>
      <c r="AN89" s="36">
        <f t="shared" si="15"/>
        <v>0</v>
      </c>
      <c r="AO89" s="17">
        <f t="shared" si="16"/>
        <v>0</v>
      </c>
      <c r="AP89" s="37">
        <f t="shared" si="17"/>
        <v>0</v>
      </c>
      <c r="AQ89" s="48">
        <f t="shared" si="18"/>
        <v>0</v>
      </c>
      <c r="AR89" s="58"/>
      <c r="AS89" s="34"/>
      <c r="AT89" s="65"/>
      <c r="AU89" s="65"/>
    </row>
    <row r="90" spans="1:47" s="38" customFormat="1" ht="12.75" hidden="1">
      <c r="A90" s="28"/>
      <c r="B90" s="34"/>
      <c r="C90" s="42"/>
      <c r="D90" s="71">
        <f t="shared" si="14"/>
        <v>0</v>
      </c>
      <c r="E90" s="84"/>
      <c r="F90" s="57"/>
      <c r="G90" s="58"/>
      <c r="H90" s="11"/>
      <c r="I90" s="33"/>
      <c r="J90" s="34"/>
      <c r="K90" s="35"/>
      <c r="L90" s="12"/>
      <c r="M90" s="34"/>
      <c r="N90" s="35"/>
      <c r="O90" s="12"/>
      <c r="P90" s="34"/>
      <c r="Q90" s="35"/>
      <c r="R90" s="26"/>
      <c r="S90" s="33"/>
      <c r="T90" s="34"/>
      <c r="U90" s="35"/>
      <c r="V90" s="12"/>
      <c r="W90" s="34"/>
      <c r="X90" s="35"/>
      <c r="Y90" s="12"/>
      <c r="Z90" s="34"/>
      <c r="AA90" s="35"/>
      <c r="AB90" s="26"/>
      <c r="AC90" s="75"/>
      <c r="AD90" s="12"/>
      <c r="AE90" s="34"/>
      <c r="AF90" s="35"/>
      <c r="AG90" s="12"/>
      <c r="AH90" s="34"/>
      <c r="AI90" s="35"/>
      <c r="AJ90" s="12"/>
      <c r="AK90" s="34"/>
      <c r="AL90" s="35"/>
      <c r="AM90" s="26"/>
      <c r="AN90" s="36">
        <f t="shared" si="15"/>
        <v>0</v>
      </c>
      <c r="AO90" s="17">
        <f t="shared" si="16"/>
        <v>0</v>
      </c>
      <c r="AP90" s="37">
        <f t="shared" si="17"/>
        <v>0</v>
      </c>
      <c r="AQ90" s="48">
        <f t="shared" si="18"/>
        <v>0</v>
      </c>
      <c r="AR90" s="58"/>
      <c r="AS90" s="34"/>
      <c r="AT90" s="65"/>
      <c r="AU90" s="65"/>
    </row>
    <row r="91" spans="1:47" s="38" customFormat="1" ht="12.75" hidden="1">
      <c r="A91" s="28"/>
      <c r="B91" s="34"/>
      <c r="C91" s="42"/>
      <c r="D91" s="71">
        <f t="shared" si="14"/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/>
      <c r="S91" s="33"/>
      <c r="T91" s="34"/>
      <c r="U91" s="35"/>
      <c r="V91" s="12"/>
      <c r="W91" s="34"/>
      <c r="X91" s="35"/>
      <c r="Y91" s="12"/>
      <c r="Z91" s="34"/>
      <c r="AA91" s="35"/>
      <c r="AB91" s="26"/>
      <c r="AC91" s="75"/>
      <c r="AD91" s="12"/>
      <c r="AE91" s="34"/>
      <c r="AF91" s="35"/>
      <c r="AG91" s="12"/>
      <c r="AH91" s="34"/>
      <c r="AI91" s="35"/>
      <c r="AJ91" s="12"/>
      <c r="AK91" s="34"/>
      <c r="AL91" s="35"/>
      <c r="AM91" s="26"/>
      <c r="AN91" s="36">
        <f t="shared" si="15"/>
        <v>0</v>
      </c>
      <c r="AO91" s="17">
        <f t="shared" si="16"/>
        <v>0</v>
      </c>
      <c r="AP91" s="37">
        <f t="shared" si="17"/>
        <v>0</v>
      </c>
      <c r="AQ91" s="48">
        <f t="shared" si="18"/>
        <v>0</v>
      </c>
      <c r="AR91" s="58"/>
      <c r="AS91" s="34"/>
      <c r="AT91" s="65"/>
      <c r="AU91" s="65"/>
    </row>
    <row r="92" spans="1:47" s="38" customFormat="1" ht="12.75" hidden="1">
      <c r="A92" s="28"/>
      <c r="B92" s="34"/>
      <c r="C92" s="42"/>
      <c r="D92" s="71">
        <f t="shared" si="14"/>
        <v>0</v>
      </c>
      <c r="E92" s="84"/>
      <c r="F92" s="57"/>
      <c r="G92" s="58"/>
      <c r="H92" s="11"/>
      <c r="I92" s="33"/>
      <c r="J92" s="34"/>
      <c r="K92" s="35"/>
      <c r="L92" s="12"/>
      <c r="M92" s="34"/>
      <c r="N92" s="35"/>
      <c r="O92" s="12"/>
      <c r="P92" s="34"/>
      <c r="Q92" s="35"/>
      <c r="R92" s="26"/>
      <c r="S92" s="33"/>
      <c r="T92" s="34"/>
      <c r="U92" s="35"/>
      <c r="V92" s="12"/>
      <c r="W92" s="34"/>
      <c r="X92" s="35"/>
      <c r="Y92" s="12"/>
      <c r="Z92" s="34"/>
      <c r="AA92" s="35"/>
      <c r="AB92" s="26"/>
      <c r="AC92" s="75"/>
      <c r="AD92" s="12"/>
      <c r="AE92" s="34"/>
      <c r="AF92" s="35"/>
      <c r="AG92" s="12"/>
      <c r="AH92" s="34"/>
      <c r="AI92" s="35"/>
      <c r="AJ92" s="12"/>
      <c r="AK92" s="34"/>
      <c r="AL92" s="35"/>
      <c r="AM92" s="26"/>
      <c r="AN92" s="36">
        <f t="shared" si="15"/>
        <v>0</v>
      </c>
      <c r="AO92" s="17">
        <f t="shared" si="16"/>
        <v>0</v>
      </c>
      <c r="AP92" s="37">
        <f t="shared" si="17"/>
        <v>0</v>
      </c>
      <c r="AQ92" s="48">
        <f t="shared" si="18"/>
        <v>0</v>
      </c>
      <c r="AR92" s="58"/>
      <c r="AS92" s="34"/>
      <c r="AT92" s="65"/>
      <c r="AU92" s="65"/>
    </row>
    <row r="93" spans="1:47" s="38" customFormat="1" ht="15" customHeight="1" hidden="1">
      <c r="A93" s="85" t="s">
        <v>30</v>
      </c>
      <c r="B93" s="34"/>
      <c r="C93" s="42"/>
      <c r="D93" s="71"/>
      <c r="E93" s="84"/>
      <c r="F93" s="59"/>
      <c r="G93" s="60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/>
      <c r="S93" s="33"/>
      <c r="T93" s="34"/>
      <c r="U93" s="35"/>
      <c r="V93" s="12"/>
      <c r="W93" s="34"/>
      <c r="X93" s="35"/>
      <c r="Y93" s="12"/>
      <c r="Z93" s="34"/>
      <c r="AA93" s="35"/>
      <c r="AB93" s="26"/>
      <c r="AC93" s="75"/>
      <c r="AD93" s="12"/>
      <c r="AE93" s="34"/>
      <c r="AF93" s="35"/>
      <c r="AG93" s="12"/>
      <c r="AH93" s="34"/>
      <c r="AI93" s="35"/>
      <c r="AJ93" s="12"/>
      <c r="AK93" s="34"/>
      <c r="AL93" s="35"/>
      <c r="AM93" s="26"/>
      <c r="AN93" s="36"/>
      <c r="AO93" s="17"/>
      <c r="AP93" s="37"/>
      <c r="AQ93" s="48"/>
      <c r="AR93" s="60"/>
      <c r="AS93" s="34"/>
      <c r="AT93" s="65"/>
      <c r="AU93" s="65"/>
    </row>
    <row r="94" spans="1:47" s="38" customFormat="1" ht="12.75" hidden="1">
      <c r="A94" s="28"/>
      <c r="B94" s="34"/>
      <c r="C94" s="42"/>
      <c r="D94" s="71">
        <f>C94/2.2046</f>
        <v>0</v>
      </c>
      <c r="E94" s="84"/>
      <c r="F94" s="57"/>
      <c r="G94" s="58"/>
      <c r="H94" s="11"/>
      <c r="I94" s="33"/>
      <c r="J94" s="34"/>
      <c r="K94" s="35"/>
      <c r="L94" s="12"/>
      <c r="M94" s="34"/>
      <c r="N94" s="35"/>
      <c r="O94" s="12"/>
      <c r="P94" s="34"/>
      <c r="Q94" s="35"/>
      <c r="R94" s="26"/>
      <c r="S94" s="33"/>
      <c r="T94" s="34"/>
      <c r="U94" s="35"/>
      <c r="V94" s="12"/>
      <c r="W94" s="34"/>
      <c r="X94" s="35"/>
      <c r="Y94" s="12"/>
      <c r="Z94" s="34"/>
      <c r="AA94" s="35"/>
      <c r="AB94" s="26"/>
      <c r="AC94" s="75"/>
      <c r="AD94" s="12"/>
      <c r="AE94" s="34"/>
      <c r="AF94" s="35"/>
      <c r="AG94" s="12"/>
      <c r="AH94" s="34"/>
      <c r="AI94" s="35"/>
      <c r="AJ94" s="12"/>
      <c r="AK94" s="34"/>
      <c r="AL94" s="35"/>
      <c r="AM94" s="26"/>
      <c r="AN94" s="36">
        <f>(AM94+AB94+R94)</f>
        <v>0</v>
      </c>
      <c r="AO94" s="17">
        <f>(AN94/2.2046)</f>
        <v>0</v>
      </c>
      <c r="AP94" s="37">
        <f>(AN94*E94)</f>
        <v>0</v>
      </c>
      <c r="AQ94" s="48">
        <f>IF(F94&gt;0,AP94*F94,AN94*E94)</f>
        <v>0</v>
      </c>
      <c r="AR94" s="58"/>
      <c r="AS94" s="34"/>
      <c r="AT94" s="65"/>
      <c r="AU94" s="65"/>
    </row>
    <row r="95" spans="1:47" s="38" customFormat="1" ht="15" customHeight="1" hidden="1">
      <c r="A95" s="85" t="s">
        <v>31</v>
      </c>
      <c r="B95" s="34"/>
      <c r="C95" s="42"/>
      <c r="D95" s="71"/>
      <c r="E95" s="84"/>
      <c r="F95" s="59"/>
      <c r="G95" s="60"/>
      <c r="H95" s="11"/>
      <c r="I95" s="33"/>
      <c r="J95" s="34"/>
      <c r="K95" s="35"/>
      <c r="L95" s="12"/>
      <c r="M95" s="34"/>
      <c r="N95" s="35"/>
      <c r="O95" s="12"/>
      <c r="P95" s="34"/>
      <c r="Q95" s="35"/>
      <c r="R95" s="26"/>
      <c r="S95" s="33"/>
      <c r="T95" s="34"/>
      <c r="U95" s="35"/>
      <c r="V95" s="12"/>
      <c r="W95" s="34"/>
      <c r="X95" s="35"/>
      <c r="Y95" s="12"/>
      <c r="Z95" s="34"/>
      <c r="AA95" s="35"/>
      <c r="AB95" s="26"/>
      <c r="AC95" s="75"/>
      <c r="AD95" s="12"/>
      <c r="AE95" s="34"/>
      <c r="AF95" s="35"/>
      <c r="AG95" s="12"/>
      <c r="AH95" s="34"/>
      <c r="AI95" s="35"/>
      <c r="AJ95" s="12"/>
      <c r="AK95" s="34"/>
      <c r="AL95" s="35"/>
      <c r="AM95" s="26"/>
      <c r="AN95" s="36"/>
      <c r="AO95" s="17"/>
      <c r="AP95" s="37"/>
      <c r="AQ95" s="48"/>
      <c r="AR95" s="60"/>
      <c r="AS95" s="34"/>
      <c r="AT95" s="65"/>
      <c r="AU95" s="65"/>
    </row>
    <row r="96" spans="1:47" ht="15" customHeight="1" hidden="1">
      <c r="A96" s="30"/>
      <c r="B96" s="5"/>
      <c r="C96" s="86"/>
      <c r="D96" s="71">
        <f>C96/2.2046</f>
        <v>0</v>
      </c>
      <c r="E96" s="87"/>
      <c r="F96" s="88"/>
      <c r="G96" s="32"/>
      <c r="H96" s="7"/>
      <c r="I96" s="8"/>
      <c r="J96" s="5"/>
      <c r="K96" s="9"/>
      <c r="L96" s="6"/>
      <c r="M96" s="5"/>
      <c r="N96" s="9"/>
      <c r="O96" s="6"/>
      <c r="P96" s="5"/>
      <c r="Q96" s="9"/>
      <c r="R96" s="26"/>
      <c r="S96" s="8"/>
      <c r="T96" s="5"/>
      <c r="U96" s="9"/>
      <c r="V96" s="6"/>
      <c r="W96" s="5"/>
      <c r="X96" s="9"/>
      <c r="Y96" s="6"/>
      <c r="Z96" s="5"/>
      <c r="AA96" s="9"/>
      <c r="AB96" s="26"/>
      <c r="AC96" s="75"/>
      <c r="AD96" s="6"/>
      <c r="AE96" s="5"/>
      <c r="AF96" s="9"/>
      <c r="AG96" s="6"/>
      <c r="AH96" s="5"/>
      <c r="AI96" s="9"/>
      <c r="AJ96" s="6"/>
      <c r="AK96" s="5"/>
      <c r="AL96" s="9"/>
      <c r="AM96" s="26"/>
      <c r="AN96" s="36">
        <f>(AM96+AB96+R96)</f>
        <v>0</v>
      </c>
      <c r="AO96" s="17">
        <f>(AN96/2.2046)</f>
        <v>0</v>
      </c>
      <c r="AP96" s="37">
        <f>(AN96*E96)</f>
        <v>0</v>
      </c>
      <c r="AQ96" s="48">
        <f>IF(F96&gt;0,AP96*F96,AN96*E96)</f>
        <v>0</v>
      </c>
      <c r="AR96" s="32"/>
      <c r="AS96" s="5"/>
      <c r="AT96" s="66"/>
      <c r="AU96" s="66"/>
    </row>
    <row r="97" spans="1:47" ht="15" customHeight="1" hidden="1">
      <c r="A97" s="85" t="s">
        <v>32</v>
      </c>
      <c r="B97" s="5"/>
      <c r="C97" s="86"/>
      <c r="D97" s="70"/>
      <c r="E97" s="87"/>
      <c r="F97" s="88"/>
      <c r="G97" s="32"/>
      <c r="H97" s="7"/>
      <c r="I97" s="8"/>
      <c r="J97" s="5"/>
      <c r="K97" s="9"/>
      <c r="L97" s="6"/>
      <c r="M97" s="5"/>
      <c r="N97" s="9"/>
      <c r="O97" s="6"/>
      <c r="P97" s="5"/>
      <c r="Q97" s="9"/>
      <c r="R97" s="26"/>
      <c r="S97" s="8"/>
      <c r="T97" s="5"/>
      <c r="U97" s="9"/>
      <c r="V97" s="6"/>
      <c r="W97" s="5"/>
      <c r="X97" s="9"/>
      <c r="Y97" s="6"/>
      <c r="Z97" s="5"/>
      <c r="AA97" s="9"/>
      <c r="AB97" s="26"/>
      <c r="AC97" s="75"/>
      <c r="AD97" s="6"/>
      <c r="AE97" s="5"/>
      <c r="AF97" s="9"/>
      <c r="AG97" s="6"/>
      <c r="AH97" s="5"/>
      <c r="AI97" s="9"/>
      <c r="AJ97" s="6"/>
      <c r="AK97" s="5"/>
      <c r="AL97" s="9"/>
      <c r="AM97" s="26"/>
      <c r="AN97" s="36"/>
      <c r="AO97" s="17"/>
      <c r="AP97" s="37"/>
      <c r="AQ97" s="48"/>
      <c r="AR97" s="32"/>
      <c r="AS97" s="5"/>
      <c r="AT97" s="66"/>
      <c r="AU97" s="66"/>
    </row>
    <row r="98" spans="1:47" s="38" customFormat="1" ht="12.75" hidden="1">
      <c r="A98" s="28"/>
      <c r="B98" s="34"/>
      <c r="C98" s="42"/>
      <c r="D98" s="71">
        <f>C98/2.2046</f>
        <v>0</v>
      </c>
      <c r="E98" s="84"/>
      <c r="F98" s="57"/>
      <c r="G98" s="58"/>
      <c r="H98" s="11"/>
      <c r="I98" s="33"/>
      <c r="J98" s="34"/>
      <c r="K98" s="35"/>
      <c r="L98" s="12"/>
      <c r="M98" s="34"/>
      <c r="N98" s="35"/>
      <c r="O98" s="12"/>
      <c r="P98" s="34"/>
      <c r="Q98" s="35"/>
      <c r="R98" s="26"/>
      <c r="S98" s="33"/>
      <c r="T98" s="34"/>
      <c r="U98" s="35"/>
      <c r="V98" s="12"/>
      <c r="W98" s="34"/>
      <c r="X98" s="35"/>
      <c r="Y98" s="12"/>
      <c r="Z98" s="34"/>
      <c r="AA98" s="35"/>
      <c r="AB98" s="26"/>
      <c r="AC98" s="75"/>
      <c r="AD98" s="12"/>
      <c r="AE98" s="34"/>
      <c r="AF98" s="35"/>
      <c r="AG98" s="12"/>
      <c r="AH98" s="34"/>
      <c r="AI98" s="35"/>
      <c r="AJ98" s="12"/>
      <c r="AK98" s="34"/>
      <c r="AL98" s="35"/>
      <c r="AM98" s="26"/>
      <c r="AN98" s="36">
        <f>(AM98+AB98+R98)</f>
        <v>0</v>
      </c>
      <c r="AO98" s="17">
        <f>(AN98/2.2046)</f>
        <v>0</v>
      </c>
      <c r="AP98" s="37">
        <f>(AN98*E98)</f>
        <v>0</v>
      </c>
      <c r="AQ98" s="48">
        <f>IF(F98&gt;0,AP98*F98,AN98*E98)</f>
        <v>0</v>
      </c>
      <c r="AR98" s="58"/>
      <c r="AS98" s="34"/>
      <c r="AT98" s="65"/>
      <c r="AU98" s="65"/>
    </row>
    <row r="99" spans="1:238" s="25" customFormat="1" ht="15" customHeight="1" hidden="1">
      <c r="A99" s="89" t="s">
        <v>33</v>
      </c>
      <c r="B99" s="31"/>
      <c r="C99" s="29"/>
      <c r="D99" s="70"/>
      <c r="E99" s="87"/>
      <c r="F99" s="88"/>
      <c r="G99" s="32"/>
      <c r="H99" s="11"/>
      <c r="I99" s="33"/>
      <c r="J99" s="34"/>
      <c r="K99" s="35"/>
      <c r="L99" s="12"/>
      <c r="M99" s="34"/>
      <c r="N99" s="35"/>
      <c r="O99" s="12"/>
      <c r="P99" s="34"/>
      <c r="Q99" s="35"/>
      <c r="R99" s="26"/>
      <c r="S99" s="33"/>
      <c r="T99" s="34"/>
      <c r="U99" s="35"/>
      <c r="V99" s="12"/>
      <c r="W99" s="34"/>
      <c r="X99" s="35"/>
      <c r="Y99" s="12"/>
      <c r="Z99" s="34"/>
      <c r="AA99" s="35"/>
      <c r="AB99" s="26"/>
      <c r="AC99" s="75"/>
      <c r="AD99" s="12"/>
      <c r="AE99" s="34"/>
      <c r="AF99" s="35"/>
      <c r="AG99" s="12"/>
      <c r="AH99" s="34"/>
      <c r="AI99" s="35"/>
      <c r="AJ99" s="12"/>
      <c r="AK99" s="34"/>
      <c r="AL99" s="35"/>
      <c r="AM99" s="26"/>
      <c r="AN99" s="36"/>
      <c r="AO99" s="17"/>
      <c r="AP99" s="37"/>
      <c r="AQ99" s="48"/>
      <c r="AR99" s="32"/>
      <c r="AS99" s="31"/>
      <c r="AT99" s="65"/>
      <c r="AU99" s="65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</row>
    <row r="100" spans="1:47" s="38" customFormat="1" ht="12.75" hidden="1">
      <c r="A100" s="28"/>
      <c r="B100" s="34"/>
      <c r="C100" s="42"/>
      <c r="D100" s="71">
        <f>C100/2.2046</f>
        <v>0</v>
      </c>
      <c r="E100" s="84"/>
      <c r="F100" s="57"/>
      <c r="G100" s="58"/>
      <c r="H100" s="11"/>
      <c r="I100" s="33"/>
      <c r="J100" s="34"/>
      <c r="K100" s="35"/>
      <c r="L100" s="12"/>
      <c r="M100" s="34"/>
      <c r="N100" s="35"/>
      <c r="O100" s="12"/>
      <c r="P100" s="34"/>
      <c r="Q100" s="35"/>
      <c r="R100" s="26"/>
      <c r="S100" s="33"/>
      <c r="T100" s="34"/>
      <c r="U100" s="35"/>
      <c r="V100" s="12"/>
      <c r="W100" s="34"/>
      <c r="X100" s="35"/>
      <c r="Y100" s="12"/>
      <c r="Z100" s="34"/>
      <c r="AA100" s="35"/>
      <c r="AB100" s="26"/>
      <c r="AC100" s="75"/>
      <c r="AD100" s="12"/>
      <c r="AE100" s="34"/>
      <c r="AF100" s="35"/>
      <c r="AG100" s="12"/>
      <c r="AH100" s="34"/>
      <c r="AI100" s="35"/>
      <c r="AJ100" s="12"/>
      <c r="AK100" s="34"/>
      <c r="AL100" s="35"/>
      <c r="AM100" s="26"/>
      <c r="AN100" s="36">
        <f>(AM100+AB100+R100)</f>
        <v>0</v>
      </c>
      <c r="AO100" s="17">
        <f>(AN100/2.2046)</f>
        <v>0</v>
      </c>
      <c r="AP100" s="37">
        <f>(AN100*E100)</f>
        <v>0</v>
      </c>
      <c r="AQ100" s="48">
        <f>IF(F100&gt;0,AP100*F100,AN100*E100)</f>
        <v>0</v>
      </c>
      <c r="AR100" s="58"/>
      <c r="AS100" s="34"/>
      <c r="AT100" s="65"/>
      <c r="AU100" s="65"/>
    </row>
    <row r="101" spans="1:238" s="25" customFormat="1" ht="15" customHeight="1" hidden="1">
      <c r="A101" s="89" t="s">
        <v>34</v>
      </c>
      <c r="B101" s="31"/>
      <c r="C101" s="29"/>
      <c r="D101" s="70"/>
      <c r="E101" s="87"/>
      <c r="F101" s="88"/>
      <c r="G101" s="32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/>
      <c r="S101" s="33"/>
      <c r="T101" s="34"/>
      <c r="U101" s="35"/>
      <c r="V101" s="12"/>
      <c r="W101" s="34"/>
      <c r="X101" s="35"/>
      <c r="Y101" s="12"/>
      <c r="Z101" s="34"/>
      <c r="AA101" s="35"/>
      <c r="AB101" s="26"/>
      <c r="AC101" s="75"/>
      <c r="AD101" s="12"/>
      <c r="AE101" s="34"/>
      <c r="AF101" s="35"/>
      <c r="AG101" s="12"/>
      <c r="AH101" s="34"/>
      <c r="AI101" s="35"/>
      <c r="AJ101" s="12"/>
      <c r="AK101" s="34"/>
      <c r="AL101" s="35"/>
      <c r="AM101" s="26"/>
      <c r="AN101" s="36"/>
      <c r="AO101" s="17"/>
      <c r="AP101" s="37"/>
      <c r="AQ101" s="48"/>
      <c r="AR101" s="32"/>
      <c r="AS101" s="31"/>
      <c r="AT101" s="65"/>
      <c r="AU101" s="65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</row>
    <row r="102" spans="1:47" s="38" customFormat="1" ht="12.75" hidden="1">
      <c r="A102" s="30"/>
      <c r="B102" s="34"/>
      <c r="C102" s="42"/>
      <c r="D102" s="70">
        <f>C102/2.2046</f>
        <v>0</v>
      </c>
      <c r="E102" s="84"/>
      <c r="F102" s="46"/>
      <c r="G102" s="47"/>
      <c r="H102" s="43"/>
      <c r="I102" s="12"/>
      <c r="J102" s="34"/>
      <c r="K102" s="35"/>
      <c r="L102" s="12"/>
      <c r="M102" s="34"/>
      <c r="N102" s="35"/>
      <c r="O102" s="12"/>
      <c r="P102" s="34"/>
      <c r="Q102" s="35"/>
      <c r="R102" s="26"/>
      <c r="S102" s="33"/>
      <c r="T102" s="34"/>
      <c r="U102" s="35"/>
      <c r="V102" s="12"/>
      <c r="W102" s="34"/>
      <c r="X102" s="35"/>
      <c r="Y102" s="12"/>
      <c r="Z102" s="34"/>
      <c r="AA102" s="35"/>
      <c r="AB102" s="26"/>
      <c r="AC102" s="75"/>
      <c r="AD102" s="12"/>
      <c r="AE102" s="34"/>
      <c r="AF102" s="35"/>
      <c r="AG102" s="12"/>
      <c r="AH102" s="34"/>
      <c r="AI102" s="35"/>
      <c r="AJ102" s="12"/>
      <c r="AK102" s="34"/>
      <c r="AL102" s="35"/>
      <c r="AM102" s="26"/>
      <c r="AN102" s="36">
        <f>(AM102+AB102+R102)</f>
        <v>0</v>
      </c>
      <c r="AO102" s="17">
        <f>(AN102/2.2046)</f>
        <v>0</v>
      </c>
      <c r="AP102" s="37">
        <f>(AN102*E102)</f>
        <v>0</v>
      </c>
      <c r="AQ102" s="48">
        <f>IF(F102&gt;0,AP102*F102,AN102*E102)</f>
        <v>0</v>
      </c>
      <c r="AR102" s="47"/>
      <c r="AS102" s="34"/>
      <c r="AT102" s="65"/>
      <c r="AU102" s="65"/>
    </row>
    <row r="103" spans="1:238" s="25" customFormat="1" ht="15" customHeight="1" hidden="1">
      <c r="A103" s="89" t="s">
        <v>35</v>
      </c>
      <c r="B103" s="31"/>
      <c r="C103" s="29"/>
      <c r="D103" s="70"/>
      <c r="E103" s="87"/>
      <c r="F103" s="88"/>
      <c r="G103" s="32"/>
      <c r="H103" s="11"/>
      <c r="I103" s="33"/>
      <c r="J103" s="34"/>
      <c r="K103" s="35"/>
      <c r="L103" s="12"/>
      <c r="M103" s="34"/>
      <c r="N103" s="35"/>
      <c r="O103" s="12"/>
      <c r="P103" s="34"/>
      <c r="Q103" s="35"/>
      <c r="R103" s="26"/>
      <c r="S103" s="33"/>
      <c r="T103" s="34"/>
      <c r="U103" s="35"/>
      <c r="V103" s="12"/>
      <c r="W103" s="34"/>
      <c r="X103" s="35"/>
      <c r="Y103" s="12"/>
      <c r="Z103" s="34"/>
      <c r="AA103" s="35"/>
      <c r="AB103" s="26"/>
      <c r="AC103" s="75"/>
      <c r="AD103" s="12"/>
      <c r="AE103" s="34"/>
      <c r="AF103" s="35"/>
      <c r="AG103" s="12"/>
      <c r="AH103" s="34"/>
      <c r="AI103" s="35"/>
      <c r="AJ103" s="12"/>
      <c r="AK103" s="34"/>
      <c r="AL103" s="35"/>
      <c r="AM103" s="26"/>
      <c r="AN103" s="36"/>
      <c r="AO103" s="17"/>
      <c r="AP103" s="37"/>
      <c r="AQ103" s="48"/>
      <c r="AR103" s="32"/>
      <c r="AS103" s="31"/>
      <c r="AT103" s="65"/>
      <c r="AU103" s="65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</row>
    <row r="104" spans="1:47" s="38" customFormat="1" ht="12.75" hidden="1">
      <c r="A104" s="30"/>
      <c r="B104" s="34"/>
      <c r="C104" s="42"/>
      <c r="D104" s="70">
        <f>C104/2.2046</f>
        <v>0</v>
      </c>
      <c r="E104" s="84"/>
      <c r="F104" s="46"/>
      <c r="G104" s="47"/>
      <c r="H104" s="43"/>
      <c r="I104" s="12"/>
      <c r="J104" s="34"/>
      <c r="K104" s="35"/>
      <c r="L104" s="12"/>
      <c r="M104" s="34"/>
      <c r="N104" s="35"/>
      <c r="O104" s="12"/>
      <c r="P104" s="34"/>
      <c r="Q104" s="35"/>
      <c r="R104" s="26"/>
      <c r="S104" s="33"/>
      <c r="T104" s="34"/>
      <c r="U104" s="35"/>
      <c r="V104" s="12"/>
      <c r="W104" s="34"/>
      <c r="X104" s="35"/>
      <c r="Y104" s="12"/>
      <c r="Z104" s="34"/>
      <c r="AA104" s="35"/>
      <c r="AB104" s="26"/>
      <c r="AC104" s="75"/>
      <c r="AD104" s="12"/>
      <c r="AE104" s="34"/>
      <c r="AF104" s="35"/>
      <c r="AG104" s="12"/>
      <c r="AH104" s="34"/>
      <c r="AI104" s="35"/>
      <c r="AJ104" s="12"/>
      <c r="AK104" s="34"/>
      <c r="AL104" s="35"/>
      <c r="AM104" s="26"/>
      <c r="AN104" s="36">
        <f>(AM104+AB104+R104)</f>
        <v>0</v>
      </c>
      <c r="AO104" s="17">
        <f>(AN104/2.2046)</f>
        <v>0</v>
      </c>
      <c r="AP104" s="37">
        <f>(AN104*E104)</f>
        <v>0</v>
      </c>
      <c r="AQ104" s="48">
        <f>IF(F104&gt;0,AP104*F104,AN104*E104)</f>
        <v>0</v>
      </c>
      <c r="AR104" s="47"/>
      <c r="AS104" s="34"/>
      <c r="AT104" s="65"/>
      <c r="AU104" s="65"/>
    </row>
    <row r="105" spans="1:238" s="25" customFormat="1" ht="15" customHeight="1" hidden="1">
      <c r="A105" s="89" t="s">
        <v>36</v>
      </c>
      <c r="B105" s="31"/>
      <c r="C105" s="29"/>
      <c r="D105" s="70"/>
      <c r="E105" s="87"/>
      <c r="F105" s="88"/>
      <c r="G105" s="32"/>
      <c r="H105" s="11"/>
      <c r="I105" s="33"/>
      <c r="J105" s="34"/>
      <c r="K105" s="35"/>
      <c r="L105" s="12"/>
      <c r="M105" s="34"/>
      <c r="N105" s="35"/>
      <c r="O105" s="12"/>
      <c r="P105" s="34"/>
      <c r="Q105" s="35"/>
      <c r="R105" s="26"/>
      <c r="S105" s="33"/>
      <c r="T105" s="34"/>
      <c r="U105" s="35"/>
      <c r="V105" s="12"/>
      <c r="W105" s="34"/>
      <c r="X105" s="35"/>
      <c r="Y105" s="12"/>
      <c r="Z105" s="34"/>
      <c r="AA105" s="35"/>
      <c r="AB105" s="26"/>
      <c r="AC105" s="75"/>
      <c r="AD105" s="12"/>
      <c r="AE105" s="34"/>
      <c r="AF105" s="35"/>
      <c r="AG105" s="12"/>
      <c r="AH105" s="34"/>
      <c r="AI105" s="35"/>
      <c r="AJ105" s="12"/>
      <c r="AK105" s="34"/>
      <c r="AL105" s="35"/>
      <c r="AM105" s="26"/>
      <c r="AN105" s="36"/>
      <c r="AO105" s="17"/>
      <c r="AP105" s="37"/>
      <c r="AQ105" s="48"/>
      <c r="AR105" s="32"/>
      <c r="AS105" s="31"/>
      <c r="AT105" s="65"/>
      <c r="AU105" s="65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</row>
    <row r="106" spans="1:238" s="25" customFormat="1" ht="15" customHeight="1" hidden="1">
      <c r="A106" s="28"/>
      <c r="B106" s="31"/>
      <c r="C106" s="29"/>
      <c r="D106" s="70">
        <f>C106/2.2046</f>
        <v>0</v>
      </c>
      <c r="E106" s="87"/>
      <c r="F106" s="88"/>
      <c r="G106" s="32"/>
      <c r="H106" s="11"/>
      <c r="I106" s="33"/>
      <c r="J106" s="34"/>
      <c r="K106" s="35"/>
      <c r="L106" s="12"/>
      <c r="M106" s="34"/>
      <c r="N106" s="35"/>
      <c r="O106" s="12"/>
      <c r="P106" s="34"/>
      <c r="Q106" s="35"/>
      <c r="R106" s="26"/>
      <c r="S106" s="33"/>
      <c r="T106" s="34"/>
      <c r="U106" s="35"/>
      <c r="V106" s="12"/>
      <c r="W106" s="34"/>
      <c r="X106" s="35"/>
      <c r="Y106" s="12"/>
      <c r="Z106" s="34"/>
      <c r="AA106" s="35"/>
      <c r="AB106" s="26"/>
      <c r="AC106" s="75"/>
      <c r="AD106" s="12"/>
      <c r="AE106" s="34"/>
      <c r="AF106" s="35"/>
      <c r="AG106" s="12"/>
      <c r="AH106" s="34"/>
      <c r="AI106" s="35"/>
      <c r="AJ106" s="12"/>
      <c r="AK106" s="34"/>
      <c r="AL106" s="35"/>
      <c r="AM106" s="26"/>
      <c r="AN106" s="36">
        <f>(AM106+AB106+R106)</f>
        <v>0</v>
      </c>
      <c r="AO106" s="17">
        <f>(AN106/2.2046)</f>
        <v>0</v>
      </c>
      <c r="AP106" s="37">
        <f>(AN106*E106)</f>
        <v>0</v>
      </c>
      <c r="AQ106" s="48">
        <f>IF(F106&gt;0,AP106*F106,AN106*E106)</f>
        <v>0</v>
      </c>
      <c r="AR106" s="32"/>
      <c r="AS106" s="31"/>
      <c r="AT106" s="65"/>
      <c r="AU106" s="65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</row>
    <row r="107" spans="1:47" s="38" customFormat="1" ht="15" customHeight="1" hidden="1">
      <c r="A107" s="89" t="s">
        <v>37</v>
      </c>
      <c r="B107" s="34"/>
      <c r="C107" s="42"/>
      <c r="D107" s="71"/>
      <c r="E107" s="84"/>
      <c r="F107" s="57"/>
      <c r="G107" s="43"/>
      <c r="H107" s="11"/>
      <c r="I107" s="33"/>
      <c r="J107" s="34"/>
      <c r="K107" s="35"/>
      <c r="L107" s="12"/>
      <c r="M107" s="34"/>
      <c r="N107" s="35"/>
      <c r="O107" s="12"/>
      <c r="P107" s="34"/>
      <c r="Q107" s="35"/>
      <c r="R107" s="26"/>
      <c r="S107" s="107"/>
      <c r="T107" s="100"/>
      <c r="U107" s="108"/>
      <c r="V107" s="109"/>
      <c r="W107" s="100"/>
      <c r="X107" s="108"/>
      <c r="Y107" s="109"/>
      <c r="Z107" s="100"/>
      <c r="AA107" s="108"/>
      <c r="AB107" s="26"/>
      <c r="AC107" s="75"/>
      <c r="AD107" s="12"/>
      <c r="AE107" s="34"/>
      <c r="AF107" s="35"/>
      <c r="AG107" s="12"/>
      <c r="AH107" s="34"/>
      <c r="AI107" s="35"/>
      <c r="AJ107" s="12"/>
      <c r="AK107" s="34"/>
      <c r="AL107" s="35"/>
      <c r="AM107" s="26"/>
      <c r="AN107" s="36"/>
      <c r="AO107" s="17"/>
      <c r="AP107" s="37"/>
      <c r="AQ107" s="48"/>
      <c r="AR107" s="43"/>
      <c r="AS107" s="34"/>
      <c r="AT107" s="65"/>
      <c r="AU107" s="65"/>
    </row>
    <row r="108" spans="1:47" s="38" customFormat="1" ht="12.75" hidden="1">
      <c r="A108" s="28"/>
      <c r="B108" s="34"/>
      <c r="C108" s="42"/>
      <c r="D108" s="71">
        <f>C108/2.2046</f>
        <v>0</v>
      </c>
      <c r="E108" s="84"/>
      <c r="F108" s="57"/>
      <c r="G108" s="58"/>
      <c r="H108" s="11"/>
      <c r="I108" s="33"/>
      <c r="J108" s="34"/>
      <c r="K108" s="35"/>
      <c r="L108" s="12"/>
      <c r="M108" s="34"/>
      <c r="N108" s="35"/>
      <c r="O108" s="12"/>
      <c r="P108" s="34"/>
      <c r="Q108" s="35"/>
      <c r="R108" s="26"/>
      <c r="S108" s="107"/>
      <c r="T108" s="100"/>
      <c r="U108" s="108"/>
      <c r="V108" s="109"/>
      <c r="W108" s="100"/>
      <c r="X108" s="108"/>
      <c r="Y108" s="109"/>
      <c r="Z108" s="100"/>
      <c r="AA108" s="108"/>
      <c r="AB108" s="26"/>
      <c r="AC108" s="75"/>
      <c r="AD108" s="12"/>
      <c r="AE108" s="34"/>
      <c r="AF108" s="35"/>
      <c r="AG108" s="12"/>
      <c r="AH108" s="34"/>
      <c r="AI108" s="35"/>
      <c r="AJ108" s="12"/>
      <c r="AK108" s="34"/>
      <c r="AL108" s="35"/>
      <c r="AM108" s="26"/>
      <c r="AN108" s="36">
        <f>(AM108+AB108+R108)</f>
        <v>0</v>
      </c>
      <c r="AO108" s="17">
        <f>(AN108/2.2046)</f>
        <v>0</v>
      </c>
      <c r="AP108" s="37">
        <f>(AN108*E108)</f>
        <v>0</v>
      </c>
      <c r="AQ108" s="48">
        <f>IF(F108&gt;0,AP108*F108,AN108*E108)</f>
        <v>0</v>
      </c>
      <c r="AR108" s="58"/>
      <c r="AS108" s="34"/>
      <c r="AT108" s="65"/>
      <c r="AU108" s="65"/>
    </row>
    <row r="109" spans="1:47" s="38" customFormat="1" ht="15" customHeight="1" hidden="1">
      <c r="A109" s="85" t="s">
        <v>38</v>
      </c>
      <c r="B109" s="34"/>
      <c r="C109" s="42"/>
      <c r="D109" s="71"/>
      <c r="E109" s="84"/>
      <c r="F109" s="57"/>
      <c r="G109" s="43"/>
      <c r="H109" s="11"/>
      <c r="I109" s="33"/>
      <c r="J109" s="34"/>
      <c r="K109" s="35"/>
      <c r="L109" s="12"/>
      <c r="M109" s="34"/>
      <c r="N109" s="35"/>
      <c r="O109" s="12"/>
      <c r="P109" s="34"/>
      <c r="Q109" s="35"/>
      <c r="R109" s="26"/>
      <c r="S109" s="107"/>
      <c r="T109" s="100"/>
      <c r="U109" s="108"/>
      <c r="V109" s="109"/>
      <c r="W109" s="100"/>
      <c r="X109" s="108"/>
      <c r="Y109" s="109"/>
      <c r="Z109" s="100"/>
      <c r="AA109" s="108"/>
      <c r="AB109" s="26"/>
      <c r="AC109" s="75"/>
      <c r="AD109" s="12"/>
      <c r="AE109" s="34"/>
      <c r="AF109" s="35"/>
      <c r="AG109" s="12"/>
      <c r="AH109" s="34"/>
      <c r="AI109" s="35"/>
      <c r="AJ109" s="12"/>
      <c r="AK109" s="34"/>
      <c r="AL109" s="35"/>
      <c r="AM109" s="26"/>
      <c r="AN109" s="36"/>
      <c r="AO109" s="17"/>
      <c r="AP109" s="37"/>
      <c r="AQ109" s="48"/>
      <c r="AR109" s="43"/>
      <c r="AS109" s="34"/>
      <c r="AT109" s="65"/>
      <c r="AU109" s="65"/>
    </row>
    <row r="110" spans="1:47" s="38" customFormat="1" ht="12.75" hidden="1">
      <c r="A110" s="30"/>
      <c r="B110" s="34"/>
      <c r="C110" s="42"/>
      <c r="D110" s="71">
        <f>C110/2.2046</f>
        <v>0</v>
      </c>
      <c r="E110" s="84"/>
      <c r="F110" s="57"/>
      <c r="G110" s="43"/>
      <c r="H110" s="11"/>
      <c r="I110" s="33"/>
      <c r="J110" s="34"/>
      <c r="K110" s="35"/>
      <c r="L110" s="12"/>
      <c r="M110" s="34"/>
      <c r="N110" s="35"/>
      <c r="O110" s="12"/>
      <c r="P110" s="34"/>
      <c r="Q110" s="35"/>
      <c r="R110" s="26"/>
      <c r="S110" s="107"/>
      <c r="T110" s="100"/>
      <c r="U110" s="108"/>
      <c r="V110" s="109"/>
      <c r="W110" s="100"/>
      <c r="X110" s="108"/>
      <c r="Y110" s="109"/>
      <c r="Z110" s="100"/>
      <c r="AA110" s="108"/>
      <c r="AB110" s="26"/>
      <c r="AC110" s="75"/>
      <c r="AD110" s="12"/>
      <c r="AE110" s="34"/>
      <c r="AF110" s="35"/>
      <c r="AG110" s="12"/>
      <c r="AH110" s="34"/>
      <c r="AI110" s="35"/>
      <c r="AJ110" s="12"/>
      <c r="AK110" s="34"/>
      <c r="AL110" s="35"/>
      <c r="AM110" s="26"/>
      <c r="AN110" s="36">
        <f>(AM110+AB110+R110)</f>
        <v>0</v>
      </c>
      <c r="AO110" s="17">
        <f>(AN110/2.2046)</f>
        <v>0</v>
      </c>
      <c r="AP110" s="37">
        <f>(AN110*E110)</f>
        <v>0</v>
      </c>
      <c r="AQ110" s="48">
        <f>IF(F110&gt;0,AP110*F110,AN110*E110)</f>
        <v>0</v>
      </c>
      <c r="AR110" s="43"/>
      <c r="AS110" s="34"/>
      <c r="AT110" s="65"/>
      <c r="AU110" s="65"/>
    </row>
    <row r="111" spans="1:47" s="25" customFormat="1" ht="15" customHeight="1" hidden="1">
      <c r="A111" s="85" t="s">
        <v>39</v>
      </c>
      <c r="B111" s="31"/>
      <c r="C111" s="29"/>
      <c r="D111" s="70"/>
      <c r="E111" s="87"/>
      <c r="F111" s="88"/>
      <c r="G111" s="32"/>
      <c r="H111" s="11"/>
      <c r="I111" s="90"/>
      <c r="J111" s="34"/>
      <c r="K111" s="35"/>
      <c r="L111" s="12"/>
      <c r="M111" s="34"/>
      <c r="N111" s="35"/>
      <c r="O111" s="12"/>
      <c r="P111" s="34"/>
      <c r="Q111" s="35"/>
      <c r="R111" s="26"/>
      <c r="S111" s="33"/>
      <c r="T111" s="34"/>
      <c r="U111" s="35"/>
      <c r="V111" s="12"/>
      <c r="W111" s="34"/>
      <c r="X111" s="35"/>
      <c r="Y111" s="12"/>
      <c r="Z111" s="34"/>
      <c r="AA111" s="35"/>
      <c r="AB111" s="26"/>
      <c r="AC111" s="75"/>
      <c r="AD111" s="12"/>
      <c r="AE111" s="34"/>
      <c r="AF111" s="35"/>
      <c r="AG111" s="12"/>
      <c r="AH111" s="34"/>
      <c r="AI111" s="35"/>
      <c r="AJ111" s="12"/>
      <c r="AK111" s="34"/>
      <c r="AL111" s="35"/>
      <c r="AM111" s="26"/>
      <c r="AN111" s="36"/>
      <c r="AO111" s="17"/>
      <c r="AP111" s="37"/>
      <c r="AQ111" s="48"/>
      <c r="AR111" s="32"/>
      <c r="AS111" s="31"/>
      <c r="AT111" s="65"/>
      <c r="AU111" s="65"/>
    </row>
    <row r="112" spans="1:47" s="38" customFormat="1" ht="12.75" hidden="1">
      <c r="A112" s="28"/>
      <c r="B112" s="34"/>
      <c r="C112" s="42"/>
      <c r="D112" s="71">
        <f>C112/2.2046</f>
        <v>0</v>
      </c>
      <c r="E112" s="84"/>
      <c r="F112" s="57"/>
      <c r="G112" s="58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/>
      <c r="S112" s="33"/>
      <c r="T112" s="34"/>
      <c r="U112" s="35"/>
      <c r="V112" s="12"/>
      <c r="W112" s="34"/>
      <c r="X112" s="35"/>
      <c r="Y112" s="12"/>
      <c r="Z112" s="34"/>
      <c r="AA112" s="35"/>
      <c r="AB112" s="26"/>
      <c r="AC112" s="75"/>
      <c r="AD112" s="12"/>
      <c r="AE112" s="34"/>
      <c r="AF112" s="35"/>
      <c r="AG112" s="12"/>
      <c r="AH112" s="34"/>
      <c r="AI112" s="35"/>
      <c r="AJ112" s="12"/>
      <c r="AK112" s="34"/>
      <c r="AL112" s="35"/>
      <c r="AM112" s="26"/>
      <c r="AN112" s="36">
        <f>(AM112+AB112+R112)</f>
        <v>0</v>
      </c>
      <c r="AO112" s="17">
        <f>(AN112/2.2046)</f>
        <v>0</v>
      </c>
      <c r="AP112" s="37">
        <f>(AN112*E112)</f>
        <v>0</v>
      </c>
      <c r="AQ112" s="48">
        <f>IF(F112&gt;0,AP112*F112,AN112*E112)</f>
        <v>0</v>
      </c>
      <c r="AR112" s="58"/>
      <c r="AS112" s="34"/>
      <c r="AT112" s="65"/>
      <c r="AU112" s="65"/>
    </row>
    <row r="113" spans="1:47" s="38" customFormat="1" ht="12.75" hidden="1">
      <c r="A113" s="85" t="s">
        <v>40</v>
      </c>
      <c r="B113" s="34"/>
      <c r="C113" s="42"/>
      <c r="D113" s="71"/>
      <c r="E113" s="84"/>
      <c r="F113" s="46"/>
      <c r="G113" s="60"/>
      <c r="H113" s="43"/>
      <c r="I113" s="90"/>
      <c r="J113" s="34"/>
      <c r="K113" s="35"/>
      <c r="L113" s="12"/>
      <c r="M113" s="34"/>
      <c r="N113" s="35"/>
      <c r="O113" s="12"/>
      <c r="P113" s="34"/>
      <c r="Q113" s="35"/>
      <c r="R113" s="26"/>
      <c r="S113" s="33"/>
      <c r="T113" s="34"/>
      <c r="U113" s="35"/>
      <c r="V113" s="12"/>
      <c r="W113" s="34"/>
      <c r="X113" s="35"/>
      <c r="Y113" s="12"/>
      <c r="Z113" s="34"/>
      <c r="AA113" s="35"/>
      <c r="AB113" s="26"/>
      <c r="AC113" s="75"/>
      <c r="AD113" s="12"/>
      <c r="AE113" s="34"/>
      <c r="AF113" s="35"/>
      <c r="AG113" s="12"/>
      <c r="AH113" s="34"/>
      <c r="AI113" s="35"/>
      <c r="AJ113" s="12"/>
      <c r="AK113" s="34"/>
      <c r="AL113" s="35"/>
      <c r="AM113" s="26"/>
      <c r="AN113" s="36"/>
      <c r="AO113" s="17"/>
      <c r="AP113" s="37"/>
      <c r="AQ113" s="48"/>
      <c r="AR113" s="60"/>
      <c r="AS113" s="34"/>
      <c r="AT113" s="65"/>
      <c r="AU113" s="65"/>
    </row>
    <row r="114" spans="1:47" s="38" customFormat="1" ht="12.75" hidden="1">
      <c r="A114" s="28"/>
      <c r="B114" s="34"/>
      <c r="C114" s="42"/>
      <c r="D114" s="71">
        <f>C114/2.2046</f>
        <v>0</v>
      </c>
      <c r="E114" s="84"/>
      <c r="F114" s="57"/>
      <c r="G114" s="58"/>
      <c r="H114" s="11"/>
      <c r="I114" s="33"/>
      <c r="J114" s="34"/>
      <c r="K114" s="35"/>
      <c r="L114" s="12"/>
      <c r="M114" s="34"/>
      <c r="N114" s="35"/>
      <c r="O114" s="12"/>
      <c r="P114" s="34"/>
      <c r="Q114" s="35"/>
      <c r="R114" s="26"/>
      <c r="S114" s="33"/>
      <c r="T114" s="34"/>
      <c r="U114" s="35"/>
      <c r="V114" s="12"/>
      <c r="W114" s="34"/>
      <c r="X114" s="35"/>
      <c r="Y114" s="12"/>
      <c r="Z114" s="34"/>
      <c r="AA114" s="35"/>
      <c r="AB114" s="26"/>
      <c r="AC114" s="75"/>
      <c r="AD114" s="12"/>
      <c r="AE114" s="34"/>
      <c r="AF114" s="35"/>
      <c r="AG114" s="12"/>
      <c r="AH114" s="34"/>
      <c r="AI114" s="35"/>
      <c r="AJ114" s="12"/>
      <c r="AK114" s="34"/>
      <c r="AL114" s="35"/>
      <c r="AM114" s="26"/>
      <c r="AN114" s="36">
        <f>(AM114+AB114+R114)</f>
        <v>0</v>
      </c>
      <c r="AO114" s="17">
        <f>(AN114/2.2046)</f>
        <v>0</v>
      </c>
      <c r="AP114" s="37">
        <f>(AN114*E114)</f>
        <v>0</v>
      </c>
      <c r="AQ114" s="48">
        <f>IF(F114&gt;0,AP114*F114,AN114*E114)</f>
        <v>0</v>
      </c>
      <c r="AR114" s="58"/>
      <c r="AS114" s="34"/>
      <c r="AT114" s="65"/>
      <c r="AU114" s="65"/>
    </row>
    <row r="115" spans="1:47" s="38" customFormat="1" ht="12.75" hidden="1">
      <c r="A115" s="85" t="s">
        <v>41</v>
      </c>
      <c r="B115" s="34"/>
      <c r="C115" s="42"/>
      <c r="D115" s="71"/>
      <c r="E115" s="84"/>
      <c r="F115" s="46"/>
      <c r="G115" s="47"/>
      <c r="H115" s="43"/>
      <c r="I115" s="12"/>
      <c r="J115" s="34"/>
      <c r="K115" s="35"/>
      <c r="L115" s="12"/>
      <c r="M115" s="34"/>
      <c r="N115" s="35"/>
      <c r="O115" s="12"/>
      <c r="P115" s="34"/>
      <c r="Q115" s="35"/>
      <c r="R115" s="26"/>
      <c r="S115" s="33"/>
      <c r="T115" s="34"/>
      <c r="U115" s="35"/>
      <c r="V115" s="12"/>
      <c r="W115" s="34"/>
      <c r="X115" s="35"/>
      <c r="Y115" s="12"/>
      <c r="Z115" s="34"/>
      <c r="AA115" s="35"/>
      <c r="AB115" s="26"/>
      <c r="AC115" s="75"/>
      <c r="AD115" s="12"/>
      <c r="AE115" s="34"/>
      <c r="AF115" s="35"/>
      <c r="AG115" s="12"/>
      <c r="AH115" s="34"/>
      <c r="AI115" s="35"/>
      <c r="AJ115" s="12"/>
      <c r="AK115" s="34"/>
      <c r="AL115" s="35"/>
      <c r="AM115" s="26"/>
      <c r="AN115" s="36"/>
      <c r="AO115" s="17"/>
      <c r="AP115" s="37"/>
      <c r="AQ115" s="48"/>
      <c r="AR115" s="47"/>
      <c r="AS115" s="34"/>
      <c r="AT115" s="65"/>
      <c r="AU115" s="65"/>
    </row>
    <row r="116" spans="1:47" s="38" customFormat="1" ht="12.75" hidden="1">
      <c r="A116" s="28"/>
      <c r="B116" s="34"/>
      <c r="C116" s="42"/>
      <c r="D116" s="71">
        <f>C116/2.2046</f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/>
      <c r="S116" s="33"/>
      <c r="T116" s="34"/>
      <c r="U116" s="35"/>
      <c r="V116" s="12"/>
      <c r="W116" s="34"/>
      <c r="X116" s="35"/>
      <c r="Y116" s="12"/>
      <c r="Z116" s="34"/>
      <c r="AA116" s="35"/>
      <c r="AB116" s="26"/>
      <c r="AC116" s="75"/>
      <c r="AD116" s="12"/>
      <c r="AE116" s="34"/>
      <c r="AF116" s="35"/>
      <c r="AG116" s="12"/>
      <c r="AH116" s="34"/>
      <c r="AI116" s="35"/>
      <c r="AJ116" s="12"/>
      <c r="AK116" s="34"/>
      <c r="AL116" s="35"/>
      <c r="AM116" s="26"/>
      <c r="AN116" s="36">
        <f>(AM116+AB116+R116)</f>
        <v>0</v>
      </c>
      <c r="AO116" s="17">
        <f>(AN116/2.2046)</f>
        <v>0</v>
      </c>
      <c r="AP116" s="37">
        <f>(AN116*E116)</f>
        <v>0</v>
      </c>
      <c r="AQ116" s="48">
        <f>IF(F116&gt;0,AP116*F116,AN116*E116)</f>
        <v>0</v>
      </c>
      <c r="AR116" s="58"/>
      <c r="AS116" s="34"/>
      <c r="AT116" s="65"/>
      <c r="AU116" s="65"/>
    </row>
    <row r="117" spans="1:47" s="38" customFormat="1" ht="15" customHeight="1" hidden="1">
      <c r="A117" s="85" t="s">
        <v>42</v>
      </c>
      <c r="B117" s="34"/>
      <c r="C117" s="42"/>
      <c r="D117" s="70"/>
      <c r="E117" s="84"/>
      <c r="F117" s="44"/>
      <c r="G117" s="63"/>
      <c r="H117" s="43"/>
      <c r="I117" s="12"/>
      <c r="J117" s="34"/>
      <c r="K117" s="35"/>
      <c r="L117" s="12"/>
      <c r="M117" s="34"/>
      <c r="N117" s="35"/>
      <c r="O117" s="12"/>
      <c r="P117" s="34"/>
      <c r="Q117" s="35"/>
      <c r="R117" s="26"/>
      <c r="S117" s="33"/>
      <c r="T117" s="34"/>
      <c r="U117" s="35"/>
      <c r="V117" s="12"/>
      <c r="W117" s="34"/>
      <c r="X117" s="35"/>
      <c r="Y117" s="12"/>
      <c r="Z117" s="34"/>
      <c r="AA117" s="35"/>
      <c r="AB117" s="26"/>
      <c r="AC117" s="75"/>
      <c r="AD117" s="12"/>
      <c r="AE117" s="34"/>
      <c r="AF117" s="35"/>
      <c r="AG117" s="12"/>
      <c r="AH117" s="34"/>
      <c r="AI117" s="35"/>
      <c r="AJ117" s="12"/>
      <c r="AK117" s="34"/>
      <c r="AL117" s="35"/>
      <c r="AM117" s="26"/>
      <c r="AN117" s="36"/>
      <c r="AO117" s="17"/>
      <c r="AP117" s="37"/>
      <c r="AQ117" s="48"/>
      <c r="AR117" s="63"/>
      <c r="AS117" s="34"/>
      <c r="AT117" s="65"/>
      <c r="AU117" s="65"/>
    </row>
    <row r="118" spans="1:47" s="38" customFormat="1" ht="12.75" hidden="1">
      <c r="A118" s="28"/>
      <c r="B118" s="34"/>
      <c r="C118" s="42"/>
      <c r="D118" s="71">
        <f>C118/2.2046</f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/>
      <c r="S118" s="33"/>
      <c r="T118" s="34"/>
      <c r="U118" s="35"/>
      <c r="V118" s="12"/>
      <c r="W118" s="34"/>
      <c r="X118" s="35"/>
      <c r="Y118" s="12"/>
      <c r="Z118" s="34"/>
      <c r="AA118" s="35"/>
      <c r="AB118" s="26"/>
      <c r="AC118" s="75"/>
      <c r="AD118" s="12"/>
      <c r="AE118" s="34"/>
      <c r="AF118" s="35"/>
      <c r="AG118" s="12"/>
      <c r="AH118" s="34"/>
      <c r="AI118" s="35"/>
      <c r="AJ118" s="12"/>
      <c r="AK118" s="34"/>
      <c r="AL118" s="35"/>
      <c r="AM118" s="26"/>
      <c r="AN118" s="36">
        <f>(AM118+AB118+R118)</f>
        <v>0</v>
      </c>
      <c r="AO118" s="17">
        <f>(AN118/2.2046)</f>
        <v>0</v>
      </c>
      <c r="AP118" s="37">
        <f>(AN118*E118)</f>
        <v>0</v>
      </c>
      <c r="AQ118" s="48">
        <f>IF(F118&gt;0,AP118*F118,AN118*E118)</f>
        <v>0</v>
      </c>
      <c r="AR118" s="58"/>
      <c r="AS118" s="34"/>
      <c r="AT118" s="65"/>
      <c r="AU118" s="65"/>
    </row>
    <row r="119" spans="1:47" s="38" customFormat="1" ht="15" customHeight="1" hidden="1">
      <c r="A119" s="85" t="s">
        <v>43</v>
      </c>
      <c r="B119" s="34"/>
      <c r="C119" s="42"/>
      <c r="D119" s="70"/>
      <c r="E119" s="84"/>
      <c r="F119" s="44"/>
      <c r="G119" s="63"/>
      <c r="H119" s="43"/>
      <c r="I119" s="12"/>
      <c r="J119" s="34"/>
      <c r="K119" s="35"/>
      <c r="L119" s="12"/>
      <c r="M119" s="34"/>
      <c r="N119" s="35"/>
      <c r="O119" s="12"/>
      <c r="P119" s="34"/>
      <c r="Q119" s="35"/>
      <c r="R119" s="26"/>
      <c r="S119" s="33"/>
      <c r="T119" s="34"/>
      <c r="U119" s="35"/>
      <c r="V119" s="12"/>
      <c r="W119" s="34"/>
      <c r="X119" s="35"/>
      <c r="Y119" s="12"/>
      <c r="Z119" s="34"/>
      <c r="AA119" s="35"/>
      <c r="AB119" s="26"/>
      <c r="AC119" s="75"/>
      <c r="AD119" s="12"/>
      <c r="AE119" s="34"/>
      <c r="AF119" s="35"/>
      <c r="AG119" s="12"/>
      <c r="AH119" s="34"/>
      <c r="AI119" s="35"/>
      <c r="AJ119" s="12"/>
      <c r="AK119" s="34"/>
      <c r="AL119" s="35"/>
      <c r="AM119" s="26"/>
      <c r="AN119" s="36"/>
      <c r="AO119" s="17"/>
      <c r="AP119" s="37"/>
      <c r="AQ119" s="48"/>
      <c r="AR119" s="63"/>
      <c r="AS119" s="34"/>
      <c r="AT119" s="65"/>
      <c r="AU119" s="65"/>
    </row>
    <row r="120" spans="1:47" s="38" customFormat="1" ht="12.75" hidden="1">
      <c r="A120" s="28"/>
      <c r="B120" s="34"/>
      <c r="C120" s="42"/>
      <c r="D120" s="71">
        <f>C120/2.2046</f>
        <v>0</v>
      </c>
      <c r="E120" s="84"/>
      <c r="F120" s="57"/>
      <c r="G120" s="58"/>
      <c r="H120" s="11"/>
      <c r="I120" s="33"/>
      <c r="J120" s="34"/>
      <c r="K120" s="35"/>
      <c r="L120" s="12"/>
      <c r="M120" s="34"/>
      <c r="N120" s="35"/>
      <c r="O120" s="12"/>
      <c r="P120" s="34"/>
      <c r="Q120" s="35"/>
      <c r="R120" s="26"/>
      <c r="S120" s="33"/>
      <c r="T120" s="34"/>
      <c r="U120" s="35"/>
      <c r="V120" s="12"/>
      <c r="W120" s="34"/>
      <c r="X120" s="35"/>
      <c r="Y120" s="12"/>
      <c r="Z120" s="34"/>
      <c r="AA120" s="35"/>
      <c r="AB120" s="26"/>
      <c r="AC120" s="75"/>
      <c r="AD120" s="12"/>
      <c r="AE120" s="34"/>
      <c r="AF120" s="35"/>
      <c r="AG120" s="12"/>
      <c r="AH120" s="34"/>
      <c r="AI120" s="35"/>
      <c r="AJ120" s="12"/>
      <c r="AK120" s="34"/>
      <c r="AL120" s="35"/>
      <c r="AM120" s="26"/>
      <c r="AN120" s="36">
        <f>(AM120+AB120+R120)</f>
        <v>0</v>
      </c>
      <c r="AO120" s="17">
        <f>(AN120/2.2046)</f>
        <v>0</v>
      </c>
      <c r="AP120" s="37">
        <f>(AN120*E120)</f>
        <v>0</v>
      </c>
      <c r="AQ120" s="48">
        <f>IF(F120&gt;0,AP120*F120,AN120*E120)</f>
        <v>0</v>
      </c>
      <c r="AR120" s="58"/>
      <c r="AS120" s="34"/>
      <c r="AT120" s="65"/>
      <c r="AU120" s="65"/>
    </row>
    <row r="121" spans="1:47" s="38" customFormat="1" ht="15" customHeight="1" hidden="1">
      <c r="A121" s="85" t="s">
        <v>44</v>
      </c>
      <c r="B121" s="34"/>
      <c r="C121" s="42"/>
      <c r="D121" s="70"/>
      <c r="E121" s="84"/>
      <c r="F121" s="44"/>
      <c r="G121" s="63"/>
      <c r="H121" s="43"/>
      <c r="I121" s="12"/>
      <c r="J121" s="34"/>
      <c r="K121" s="35"/>
      <c r="L121" s="12"/>
      <c r="M121" s="34"/>
      <c r="N121" s="35"/>
      <c r="O121" s="12"/>
      <c r="P121" s="34"/>
      <c r="Q121" s="35"/>
      <c r="R121" s="26"/>
      <c r="S121" s="33"/>
      <c r="T121" s="34"/>
      <c r="U121" s="35"/>
      <c r="V121" s="12"/>
      <c r="W121" s="34"/>
      <c r="X121" s="35"/>
      <c r="Y121" s="12"/>
      <c r="Z121" s="34"/>
      <c r="AA121" s="35"/>
      <c r="AB121" s="26"/>
      <c r="AC121" s="75"/>
      <c r="AD121" s="12"/>
      <c r="AE121" s="34"/>
      <c r="AF121" s="35"/>
      <c r="AG121" s="12"/>
      <c r="AH121" s="34"/>
      <c r="AI121" s="35"/>
      <c r="AJ121" s="12"/>
      <c r="AK121" s="34"/>
      <c r="AL121" s="35"/>
      <c r="AM121" s="26"/>
      <c r="AN121" s="36"/>
      <c r="AO121" s="17"/>
      <c r="AP121" s="37"/>
      <c r="AQ121" s="48"/>
      <c r="AR121" s="63"/>
      <c r="AS121" s="34"/>
      <c r="AT121" s="65"/>
      <c r="AU121" s="65"/>
    </row>
    <row r="122" spans="1:47" s="38" customFormat="1" ht="12.75" hidden="1">
      <c r="A122" s="28"/>
      <c r="B122" s="34"/>
      <c r="C122" s="42"/>
      <c r="D122" s="71">
        <f>C122/2.2046</f>
        <v>0</v>
      </c>
      <c r="E122" s="84"/>
      <c r="F122" s="57"/>
      <c r="G122" s="58"/>
      <c r="H122" s="11"/>
      <c r="I122" s="33"/>
      <c r="J122" s="34"/>
      <c r="K122" s="35"/>
      <c r="L122" s="12"/>
      <c r="M122" s="34"/>
      <c r="N122" s="35"/>
      <c r="O122" s="12"/>
      <c r="P122" s="34"/>
      <c r="Q122" s="35"/>
      <c r="R122" s="26"/>
      <c r="S122" s="33"/>
      <c r="T122" s="34"/>
      <c r="U122" s="35"/>
      <c r="V122" s="12"/>
      <c r="W122" s="34"/>
      <c r="X122" s="35"/>
      <c r="Y122" s="12"/>
      <c r="Z122" s="34"/>
      <c r="AA122" s="35"/>
      <c r="AB122" s="26"/>
      <c r="AC122" s="75"/>
      <c r="AD122" s="12"/>
      <c r="AE122" s="34"/>
      <c r="AF122" s="35"/>
      <c r="AG122" s="12"/>
      <c r="AH122" s="34"/>
      <c r="AI122" s="35"/>
      <c r="AJ122" s="12"/>
      <c r="AK122" s="34"/>
      <c r="AL122" s="35"/>
      <c r="AM122" s="26"/>
      <c r="AN122" s="36">
        <f>(AM122+AB122+R122)</f>
        <v>0</v>
      </c>
      <c r="AO122" s="17">
        <f>(AN122/2.2046)</f>
        <v>0</v>
      </c>
      <c r="AP122" s="37">
        <f>(AN122*E122)</f>
        <v>0</v>
      </c>
      <c r="AQ122" s="48">
        <f>IF(F122&gt;0,AP122*F122,AN122*E122)</f>
        <v>0</v>
      </c>
      <c r="AR122" s="58"/>
      <c r="AS122" s="34"/>
      <c r="AT122" s="65"/>
      <c r="AU122" s="65"/>
    </row>
    <row r="123" spans="1:47" s="38" customFormat="1" ht="15" customHeight="1" hidden="1">
      <c r="A123" s="89" t="s">
        <v>45</v>
      </c>
      <c r="B123" s="34"/>
      <c r="C123" s="42"/>
      <c r="D123" s="71"/>
      <c r="E123" s="84"/>
      <c r="F123" s="44"/>
      <c r="G123" s="63"/>
      <c r="H123" s="43"/>
      <c r="I123" s="12"/>
      <c r="J123" s="34"/>
      <c r="K123" s="35"/>
      <c r="L123" s="12"/>
      <c r="M123" s="34"/>
      <c r="N123" s="35"/>
      <c r="O123" s="12"/>
      <c r="P123" s="34"/>
      <c r="Q123" s="35"/>
      <c r="R123" s="26"/>
      <c r="S123" s="33"/>
      <c r="T123" s="34"/>
      <c r="U123" s="35"/>
      <c r="V123" s="12"/>
      <c r="W123" s="34"/>
      <c r="X123" s="35"/>
      <c r="Y123" s="12"/>
      <c r="Z123" s="34"/>
      <c r="AA123" s="35"/>
      <c r="AB123" s="26"/>
      <c r="AC123" s="75"/>
      <c r="AD123" s="12"/>
      <c r="AE123" s="34"/>
      <c r="AF123" s="35"/>
      <c r="AG123" s="12"/>
      <c r="AH123" s="34"/>
      <c r="AI123" s="35"/>
      <c r="AJ123" s="12"/>
      <c r="AK123" s="34"/>
      <c r="AL123" s="35"/>
      <c r="AM123" s="26"/>
      <c r="AN123" s="36"/>
      <c r="AO123" s="17"/>
      <c r="AP123" s="37"/>
      <c r="AQ123" s="48"/>
      <c r="AR123" s="63"/>
      <c r="AS123" s="34"/>
      <c r="AT123" s="65"/>
      <c r="AU123" s="65"/>
    </row>
    <row r="124" spans="1:47" s="38" customFormat="1" ht="12.75" hidden="1">
      <c r="A124" s="28"/>
      <c r="B124" s="34"/>
      <c r="C124" s="42"/>
      <c r="D124" s="71">
        <f>C124/2.2046</f>
        <v>0</v>
      </c>
      <c r="E124" s="84"/>
      <c r="F124" s="57"/>
      <c r="G124" s="58"/>
      <c r="H124" s="11"/>
      <c r="I124" s="33"/>
      <c r="J124" s="34"/>
      <c r="K124" s="35"/>
      <c r="L124" s="12"/>
      <c r="M124" s="34"/>
      <c r="N124" s="35"/>
      <c r="O124" s="12"/>
      <c r="P124" s="34"/>
      <c r="Q124" s="35"/>
      <c r="R124" s="26"/>
      <c r="S124" s="33"/>
      <c r="T124" s="34"/>
      <c r="U124" s="35"/>
      <c r="V124" s="12"/>
      <c r="W124" s="34"/>
      <c r="X124" s="35"/>
      <c r="Y124" s="12"/>
      <c r="Z124" s="34"/>
      <c r="AA124" s="35"/>
      <c r="AB124" s="26"/>
      <c r="AC124" s="75"/>
      <c r="AD124" s="12"/>
      <c r="AE124" s="34"/>
      <c r="AF124" s="35"/>
      <c r="AG124" s="12"/>
      <c r="AH124" s="34"/>
      <c r="AI124" s="35"/>
      <c r="AJ124" s="12"/>
      <c r="AK124" s="34"/>
      <c r="AL124" s="35"/>
      <c r="AM124" s="26"/>
      <c r="AN124" s="36">
        <f>(AM124+AB124+R124)</f>
        <v>0</v>
      </c>
      <c r="AO124" s="17">
        <f>(AN124/2.2046)</f>
        <v>0</v>
      </c>
      <c r="AP124" s="37">
        <f>(AN124*E124)</f>
        <v>0</v>
      </c>
      <c r="AQ124" s="48">
        <f>IF(F124&gt;0,AP124*F124,AN124*E124)</f>
        <v>0</v>
      </c>
      <c r="AR124" s="58"/>
      <c r="AS124" s="34"/>
      <c r="AT124" s="65"/>
      <c r="AU124" s="65"/>
    </row>
    <row r="125" spans="1:47" s="38" customFormat="1" ht="15" customHeight="1" hidden="1">
      <c r="A125" s="91" t="s">
        <v>46</v>
      </c>
      <c r="B125" s="5"/>
      <c r="C125" s="86"/>
      <c r="D125" s="70"/>
      <c r="E125" s="87"/>
      <c r="F125" s="92"/>
      <c r="G125" s="93"/>
      <c r="H125" s="43"/>
      <c r="I125" s="12"/>
      <c r="J125" s="34"/>
      <c r="K125" s="35"/>
      <c r="L125" s="12"/>
      <c r="M125" s="34"/>
      <c r="N125" s="35"/>
      <c r="O125" s="12"/>
      <c r="P125" s="34"/>
      <c r="Q125" s="35"/>
      <c r="R125" s="26"/>
      <c r="S125" s="33"/>
      <c r="T125" s="34"/>
      <c r="U125" s="35"/>
      <c r="V125" s="12"/>
      <c r="W125" s="34"/>
      <c r="X125" s="35"/>
      <c r="Y125" s="12"/>
      <c r="Z125" s="34"/>
      <c r="AA125" s="35"/>
      <c r="AB125" s="26"/>
      <c r="AC125" s="75"/>
      <c r="AD125" s="12"/>
      <c r="AE125" s="34"/>
      <c r="AF125" s="35"/>
      <c r="AG125" s="12"/>
      <c r="AH125" s="34"/>
      <c r="AI125" s="35"/>
      <c r="AJ125" s="12"/>
      <c r="AK125" s="34"/>
      <c r="AL125" s="35"/>
      <c r="AM125" s="26"/>
      <c r="AN125" s="36"/>
      <c r="AO125" s="17"/>
      <c r="AP125" s="37"/>
      <c r="AQ125" s="48"/>
      <c r="AR125" s="93"/>
      <c r="AS125" s="5"/>
      <c r="AT125" s="65"/>
      <c r="AU125" s="65"/>
    </row>
    <row r="126" spans="1:47" s="25" customFormat="1" ht="15" customHeight="1" hidden="1">
      <c r="A126" s="28"/>
      <c r="B126" s="5"/>
      <c r="C126" s="86"/>
      <c r="D126" s="70">
        <f>C126/2.2046</f>
        <v>0</v>
      </c>
      <c r="E126" s="87"/>
      <c r="F126" s="92"/>
      <c r="G126" s="93"/>
      <c r="H126" s="43"/>
      <c r="I126" s="12"/>
      <c r="J126" s="34"/>
      <c r="K126" s="35"/>
      <c r="L126" s="12"/>
      <c r="M126" s="34"/>
      <c r="N126" s="35"/>
      <c r="O126" s="12"/>
      <c r="P126" s="34"/>
      <c r="Q126" s="35"/>
      <c r="R126" s="26"/>
      <c r="S126" s="33"/>
      <c r="T126" s="34"/>
      <c r="U126" s="35"/>
      <c r="V126" s="12"/>
      <c r="W126" s="34"/>
      <c r="X126" s="35"/>
      <c r="Y126" s="12"/>
      <c r="Z126" s="34"/>
      <c r="AA126" s="35"/>
      <c r="AB126" s="26"/>
      <c r="AC126" s="75"/>
      <c r="AD126" s="12"/>
      <c r="AE126" s="34"/>
      <c r="AF126" s="35"/>
      <c r="AG126" s="12"/>
      <c r="AH126" s="34"/>
      <c r="AI126" s="35"/>
      <c r="AJ126" s="12"/>
      <c r="AK126" s="34"/>
      <c r="AL126" s="35"/>
      <c r="AM126" s="26"/>
      <c r="AN126" s="36">
        <f>(AM126+AB126+R126)</f>
        <v>0</v>
      </c>
      <c r="AO126" s="17">
        <f>(AN126/2.2046)</f>
        <v>0</v>
      </c>
      <c r="AP126" s="37">
        <f>(AN126*E126)</f>
        <v>0</v>
      </c>
      <c r="AQ126" s="48">
        <f>IF(F126&gt;0,AP126*F126,AN126*E126)</f>
        <v>0</v>
      </c>
      <c r="AR126" s="93"/>
      <c r="AS126" s="5"/>
      <c r="AT126" s="65"/>
      <c r="AU126" s="65"/>
    </row>
    <row r="127" spans="1:47" s="25" customFormat="1" ht="15" customHeight="1" hidden="1">
      <c r="A127" s="89" t="s">
        <v>47</v>
      </c>
      <c r="B127" s="5"/>
      <c r="C127" s="86"/>
      <c r="D127" s="70"/>
      <c r="E127" s="87"/>
      <c r="F127" s="92"/>
      <c r="G127" s="93"/>
      <c r="H127" s="43"/>
      <c r="I127" s="12"/>
      <c r="J127" s="34"/>
      <c r="K127" s="35"/>
      <c r="L127" s="12"/>
      <c r="M127" s="34"/>
      <c r="N127" s="35"/>
      <c r="O127" s="12"/>
      <c r="P127" s="34"/>
      <c r="Q127" s="35"/>
      <c r="R127" s="26"/>
      <c r="S127" s="33"/>
      <c r="T127" s="34"/>
      <c r="U127" s="35"/>
      <c r="V127" s="12"/>
      <c r="W127" s="34"/>
      <c r="X127" s="35"/>
      <c r="Y127" s="12"/>
      <c r="Z127" s="34"/>
      <c r="AA127" s="35"/>
      <c r="AB127" s="26"/>
      <c r="AC127" s="75"/>
      <c r="AD127" s="12"/>
      <c r="AE127" s="34"/>
      <c r="AF127" s="35"/>
      <c r="AG127" s="12"/>
      <c r="AH127" s="34"/>
      <c r="AI127" s="35"/>
      <c r="AJ127" s="12"/>
      <c r="AK127" s="34"/>
      <c r="AL127" s="35"/>
      <c r="AM127" s="26"/>
      <c r="AN127" s="36"/>
      <c r="AO127" s="17"/>
      <c r="AP127" s="37"/>
      <c r="AQ127" s="48"/>
      <c r="AR127" s="93"/>
      <c r="AS127" s="5"/>
      <c r="AT127" s="65"/>
      <c r="AU127" s="65"/>
    </row>
    <row r="128" spans="1:47" s="25" customFormat="1" ht="15" customHeight="1" hidden="1">
      <c r="A128" s="16"/>
      <c r="B128" s="5"/>
      <c r="C128" s="86"/>
      <c r="D128" s="70">
        <f>C128/2.2046</f>
        <v>0</v>
      </c>
      <c r="E128" s="87"/>
      <c r="F128" s="92"/>
      <c r="G128" s="93"/>
      <c r="H128" s="41"/>
      <c r="I128" s="6"/>
      <c r="J128" s="5"/>
      <c r="K128" s="9"/>
      <c r="L128" s="6"/>
      <c r="M128" s="5"/>
      <c r="N128" s="9"/>
      <c r="O128" s="6"/>
      <c r="P128" s="5"/>
      <c r="Q128" s="9"/>
      <c r="R128" s="26"/>
      <c r="S128" s="8"/>
      <c r="T128" s="5"/>
      <c r="U128" s="9"/>
      <c r="V128" s="6"/>
      <c r="W128" s="5"/>
      <c r="X128" s="9"/>
      <c r="Y128" s="6"/>
      <c r="Z128" s="5"/>
      <c r="AA128" s="9"/>
      <c r="AB128" s="26"/>
      <c r="AC128" s="75"/>
      <c r="AD128" s="6"/>
      <c r="AE128" s="5"/>
      <c r="AF128" s="9"/>
      <c r="AG128" s="6"/>
      <c r="AH128" s="5"/>
      <c r="AI128" s="9"/>
      <c r="AJ128" s="6"/>
      <c r="AK128" s="5"/>
      <c r="AL128" s="9"/>
      <c r="AM128" s="26"/>
      <c r="AN128" s="36">
        <f>(AM128+AB128+R128)</f>
        <v>0</v>
      </c>
      <c r="AO128" s="17">
        <f>(AN128/2.2046)</f>
        <v>0</v>
      </c>
      <c r="AP128" s="37">
        <f>(AN128*E128)</f>
        <v>0</v>
      </c>
      <c r="AQ128" s="48">
        <f>IF(F128&gt;0,AP128*F128,AN128*E128)</f>
        <v>0</v>
      </c>
      <c r="AR128" s="93"/>
      <c r="AS128" s="5"/>
      <c r="AT128" s="66"/>
      <c r="AU128" s="66"/>
    </row>
    <row r="129" spans="1:47" s="25" customFormat="1" ht="15" customHeight="1" hidden="1">
      <c r="A129" s="91" t="s">
        <v>48</v>
      </c>
      <c r="B129" s="5"/>
      <c r="C129" s="86"/>
      <c r="D129" s="70"/>
      <c r="E129" s="87"/>
      <c r="F129" s="92"/>
      <c r="G129" s="93"/>
      <c r="H129" s="41"/>
      <c r="I129" s="94"/>
      <c r="J129" s="5"/>
      <c r="K129" s="9"/>
      <c r="L129" s="6"/>
      <c r="M129" s="5"/>
      <c r="N129" s="9"/>
      <c r="O129" s="6"/>
      <c r="P129" s="5"/>
      <c r="Q129" s="9"/>
      <c r="R129" s="26"/>
      <c r="S129" s="8"/>
      <c r="T129" s="5"/>
      <c r="U129" s="9"/>
      <c r="V129" s="6"/>
      <c r="W129" s="5"/>
      <c r="X129" s="9"/>
      <c r="Y129" s="6"/>
      <c r="Z129" s="5"/>
      <c r="AA129" s="9"/>
      <c r="AB129" s="26"/>
      <c r="AC129" s="75"/>
      <c r="AD129" s="6"/>
      <c r="AE129" s="5"/>
      <c r="AF129" s="9"/>
      <c r="AG129" s="6"/>
      <c r="AH129" s="5"/>
      <c r="AI129" s="9"/>
      <c r="AJ129" s="6"/>
      <c r="AK129" s="5"/>
      <c r="AL129" s="9"/>
      <c r="AM129" s="26"/>
      <c r="AN129" s="36"/>
      <c r="AO129" s="17"/>
      <c r="AP129" s="37"/>
      <c r="AQ129" s="48"/>
      <c r="AR129" s="93"/>
      <c r="AS129" s="5"/>
      <c r="AT129" s="66"/>
      <c r="AU129" s="66"/>
    </row>
    <row r="130" spans="1:47" s="25" customFormat="1" ht="15" customHeight="1" hidden="1">
      <c r="A130" s="16"/>
      <c r="B130" s="5"/>
      <c r="C130" s="86"/>
      <c r="D130" s="70">
        <f>C130/2.2046</f>
        <v>0</v>
      </c>
      <c r="E130" s="87"/>
      <c r="F130" s="92"/>
      <c r="G130" s="93"/>
      <c r="H130" s="41"/>
      <c r="I130" s="6"/>
      <c r="J130" s="5"/>
      <c r="K130" s="9"/>
      <c r="L130" s="6"/>
      <c r="M130" s="5"/>
      <c r="N130" s="9"/>
      <c r="O130" s="6"/>
      <c r="P130" s="5"/>
      <c r="Q130" s="9"/>
      <c r="R130" s="26"/>
      <c r="S130" s="8"/>
      <c r="T130" s="5"/>
      <c r="U130" s="9"/>
      <c r="V130" s="6"/>
      <c r="W130" s="5"/>
      <c r="X130" s="9"/>
      <c r="Y130" s="6"/>
      <c r="Z130" s="5"/>
      <c r="AA130" s="9"/>
      <c r="AB130" s="26"/>
      <c r="AC130" s="75"/>
      <c r="AD130" s="6"/>
      <c r="AE130" s="5"/>
      <c r="AF130" s="9"/>
      <c r="AG130" s="6"/>
      <c r="AH130" s="5"/>
      <c r="AI130" s="9"/>
      <c r="AJ130" s="6"/>
      <c r="AK130" s="5"/>
      <c r="AL130" s="9"/>
      <c r="AM130" s="26"/>
      <c r="AN130" s="36">
        <f>(AM130+AB130+R130)</f>
        <v>0</v>
      </c>
      <c r="AO130" s="17">
        <f>(AN130/2.2046)</f>
        <v>0</v>
      </c>
      <c r="AP130" s="37">
        <f>(AN130*E130)</f>
        <v>0</v>
      </c>
      <c r="AQ130" s="48">
        <f>IF(F130&gt;0,AP130*F130,AN130*E130)</f>
        <v>0</v>
      </c>
      <c r="AR130" s="93"/>
      <c r="AS130" s="5"/>
      <c r="AT130" s="66"/>
      <c r="AU130" s="66"/>
    </row>
    <row r="131" spans="1:47" s="114" customFormat="1" ht="15" customHeight="1">
      <c r="A131" s="99" t="s">
        <v>50</v>
      </c>
      <c r="B131" s="100"/>
      <c r="C131" s="101"/>
      <c r="D131" s="102"/>
      <c r="E131" s="103"/>
      <c r="F131" s="104"/>
      <c r="G131" s="105"/>
      <c r="H131" s="106"/>
      <c r="I131" s="107"/>
      <c r="J131" s="100"/>
      <c r="K131" s="108"/>
      <c r="L131" s="109"/>
      <c r="M131" s="100"/>
      <c r="N131" s="108"/>
      <c r="O131" s="109"/>
      <c r="P131" s="100"/>
      <c r="Q131" s="108"/>
      <c r="R131" s="26"/>
      <c r="S131" s="107"/>
      <c r="T131" s="100"/>
      <c r="U131" s="108"/>
      <c r="V131" s="109"/>
      <c r="W131" s="100"/>
      <c r="X131" s="108"/>
      <c r="Y131" s="109"/>
      <c r="Z131" s="100"/>
      <c r="AA131" s="108"/>
      <c r="AB131" s="26"/>
      <c r="AC131" s="119"/>
      <c r="AD131" s="109"/>
      <c r="AE131" s="100"/>
      <c r="AF131" s="108"/>
      <c r="AG131" s="109"/>
      <c r="AH131" s="100"/>
      <c r="AI131" s="108"/>
      <c r="AJ131" s="109"/>
      <c r="AK131" s="100"/>
      <c r="AL131" s="108"/>
      <c r="AM131" s="26"/>
      <c r="AN131" s="110"/>
      <c r="AO131" s="118"/>
      <c r="AP131" s="111"/>
      <c r="AQ131" s="112"/>
      <c r="AR131" s="105"/>
      <c r="AS131" s="100"/>
      <c r="AT131" s="113"/>
      <c r="AU131" s="113"/>
    </row>
    <row r="132" spans="1:47" s="38" customFormat="1" ht="12.75" hidden="1">
      <c r="A132" s="28"/>
      <c r="B132" s="34"/>
      <c r="C132" s="42"/>
      <c r="D132" s="71">
        <f aca="true" t="shared" si="19" ref="D132:D141">C132/2.2046</f>
        <v>0</v>
      </c>
      <c r="E132" s="84"/>
      <c r="F132" s="57"/>
      <c r="G132" s="58"/>
      <c r="H132" s="11"/>
      <c r="I132" s="33"/>
      <c r="J132" s="34"/>
      <c r="K132" s="35"/>
      <c r="L132" s="12"/>
      <c r="M132" s="34"/>
      <c r="N132" s="35"/>
      <c r="O132" s="12"/>
      <c r="P132" s="34"/>
      <c r="Q132" s="35"/>
      <c r="R132" s="26"/>
      <c r="S132" s="33"/>
      <c r="T132" s="34"/>
      <c r="U132" s="35"/>
      <c r="V132" s="12"/>
      <c r="W132" s="34"/>
      <c r="X132" s="35"/>
      <c r="Y132" s="12"/>
      <c r="Z132" s="34"/>
      <c r="AA132" s="35"/>
      <c r="AB132" s="26"/>
      <c r="AC132" s="75"/>
      <c r="AD132" s="12"/>
      <c r="AE132" s="34"/>
      <c r="AF132" s="35"/>
      <c r="AG132" s="12"/>
      <c r="AH132" s="34"/>
      <c r="AI132" s="35"/>
      <c r="AJ132" s="12"/>
      <c r="AK132" s="34"/>
      <c r="AL132" s="35"/>
      <c r="AM132" s="26"/>
      <c r="AN132" s="36">
        <f aca="true" t="shared" si="20" ref="AN132:AN141">(AM132+AB132+R132)</f>
        <v>0</v>
      </c>
      <c r="AO132" s="17">
        <f aca="true" t="shared" si="21" ref="AO132:AO141">(AN132/2.2046)</f>
        <v>0</v>
      </c>
      <c r="AP132" s="37">
        <f aca="true" t="shared" si="22" ref="AP132:AP141">(AN132*E132)</f>
        <v>0</v>
      </c>
      <c r="AQ132" s="48">
        <f aca="true" t="shared" si="23" ref="AQ132:AQ141">IF(F132&gt;0,AP132*F132,AN132*E132)</f>
        <v>0</v>
      </c>
      <c r="AR132" s="58"/>
      <c r="AS132" s="34"/>
      <c r="AT132" s="65"/>
      <c r="AU132" s="65"/>
    </row>
    <row r="133" spans="1:47" s="38" customFormat="1" ht="12.75" hidden="1">
      <c r="A133" s="28"/>
      <c r="B133" s="34"/>
      <c r="C133" s="42"/>
      <c r="D133" s="71">
        <f t="shared" si="19"/>
        <v>0</v>
      </c>
      <c r="E133" s="84"/>
      <c r="F133" s="57"/>
      <c r="G133" s="58"/>
      <c r="H133" s="11"/>
      <c r="I133" s="33"/>
      <c r="J133" s="34"/>
      <c r="K133" s="35"/>
      <c r="L133" s="12"/>
      <c r="M133" s="34"/>
      <c r="N133" s="35"/>
      <c r="O133" s="12"/>
      <c r="P133" s="34"/>
      <c r="Q133" s="35"/>
      <c r="R133" s="26"/>
      <c r="S133" s="33"/>
      <c r="T133" s="34"/>
      <c r="U133" s="35"/>
      <c r="V133" s="12"/>
      <c r="W133" s="34"/>
      <c r="X133" s="35"/>
      <c r="Y133" s="12"/>
      <c r="Z133" s="34"/>
      <c r="AA133" s="35"/>
      <c r="AB133" s="26"/>
      <c r="AC133" s="75"/>
      <c r="AD133" s="12"/>
      <c r="AE133" s="34"/>
      <c r="AF133" s="35"/>
      <c r="AG133" s="12"/>
      <c r="AH133" s="34"/>
      <c r="AI133" s="35"/>
      <c r="AJ133" s="12"/>
      <c r="AK133" s="34"/>
      <c r="AL133" s="35"/>
      <c r="AM133" s="26"/>
      <c r="AN133" s="36">
        <f t="shared" si="20"/>
        <v>0</v>
      </c>
      <c r="AO133" s="17">
        <f t="shared" si="21"/>
        <v>0</v>
      </c>
      <c r="AP133" s="37">
        <f t="shared" si="22"/>
        <v>0</v>
      </c>
      <c r="AQ133" s="48">
        <f t="shared" si="23"/>
        <v>0</v>
      </c>
      <c r="AR133" s="58"/>
      <c r="AS133" s="34"/>
      <c r="AT133" s="65"/>
      <c r="AU133" s="65"/>
    </row>
    <row r="134" spans="1:47" s="38" customFormat="1" ht="12.75" hidden="1">
      <c r="A134" s="28"/>
      <c r="B134" s="34"/>
      <c r="C134" s="42"/>
      <c r="D134" s="71">
        <f t="shared" si="19"/>
        <v>0</v>
      </c>
      <c r="E134" s="84"/>
      <c r="F134" s="57"/>
      <c r="G134" s="58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/>
      <c r="S134" s="33"/>
      <c r="T134" s="34"/>
      <c r="U134" s="35"/>
      <c r="V134" s="12"/>
      <c r="W134" s="34"/>
      <c r="X134" s="35"/>
      <c r="Y134" s="12"/>
      <c r="Z134" s="34"/>
      <c r="AA134" s="35"/>
      <c r="AB134" s="26"/>
      <c r="AC134" s="75"/>
      <c r="AD134" s="12"/>
      <c r="AE134" s="34"/>
      <c r="AF134" s="35"/>
      <c r="AG134" s="12"/>
      <c r="AH134" s="34"/>
      <c r="AI134" s="35"/>
      <c r="AJ134" s="12"/>
      <c r="AK134" s="34"/>
      <c r="AL134" s="35"/>
      <c r="AM134" s="26"/>
      <c r="AN134" s="36">
        <f t="shared" si="20"/>
        <v>0</v>
      </c>
      <c r="AO134" s="17">
        <f t="shared" si="21"/>
        <v>0</v>
      </c>
      <c r="AP134" s="37">
        <f t="shared" si="22"/>
        <v>0</v>
      </c>
      <c r="AQ134" s="48">
        <f t="shared" si="23"/>
        <v>0</v>
      </c>
      <c r="AR134" s="58"/>
      <c r="AS134" s="34"/>
      <c r="AT134" s="65"/>
      <c r="AU134" s="65"/>
    </row>
    <row r="135" spans="1:47" s="38" customFormat="1" ht="12.75" hidden="1">
      <c r="A135" s="28"/>
      <c r="B135" s="34"/>
      <c r="C135" s="42"/>
      <c r="D135" s="71">
        <f t="shared" si="19"/>
        <v>0</v>
      </c>
      <c r="E135" s="84"/>
      <c r="F135" s="57"/>
      <c r="G135" s="58"/>
      <c r="H135" s="11"/>
      <c r="I135" s="33"/>
      <c r="J135" s="34"/>
      <c r="K135" s="35"/>
      <c r="L135" s="12"/>
      <c r="M135" s="34"/>
      <c r="N135" s="35"/>
      <c r="O135" s="12"/>
      <c r="P135" s="34"/>
      <c r="Q135" s="35"/>
      <c r="R135" s="26"/>
      <c r="S135" s="33"/>
      <c r="T135" s="34"/>
      <c r="U135" s="35"/>
      <c r="V135" s="12"/>
      <c r="W135" s="34"/>
      <c r="X135" s="35"/>
      <c r="Y135" s="12"/>
      <c r="Z135" s="34"/>
      <c r="AA135" s="35"/>
      <c r="AB135" s="26"/>
      <c r="AC135" s="75"/>
      <c r="AD135" s="12"/>
      <c r="AE135" s="34"/>
      <c r="AF135" s="35"/>
      <c r="AG135" s="12"/>
      <c r="AH135" s="34"/>
      <c r="AI135" s="35"/>
      <c r="AJ135" s="12"/>
      <c r="AK135" s="34"/>
      <c r="AL135" s="35"/>
      <c r="AM135" s="26"/>
      <c r="AN135" s="36">
        <f t="shared" si="20"/>
        <v>0</v>
      </c>
      <c r="AO135" s="17">
        <f t="shared" si="21"/>
        <v>0</v>
      </c>
      <c r="AP135" s="37">
        <f t="shared" si="22"/>
        <v>0</v>
      </c>
      <c r="AQ135" s="48">
        <f t="shared" si="23"/>
        <v>0</v>
      </c>
      <c r="AR135" s="58"/>
      <c r="AS135" s="34"/>
      <c r="AT135" s="65"/>
      <c r="AU135" s="65"/>
    </row>
    <row r="136" spans="1:47" s="38" customFormat="1" ht="12.75" hidden="1">
      <c r="A136" s="28"/>
      <c r="B136" s="34"/>
      <c r="C136" s="42"/>
      <c r="D136" s="71">
        <f t="shared" si="19"/>
        <v>0</v>
      </c>
      <c r="E136" s="84"/>
      <c r="F136" s="57"/>
      <c r="G136" s="58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/>
      <c r="S136" s="33"/>
      <c r="T136" s="34"/>
      <c r="U136" s="35"/>
      <c r="V136" s="12"/>
      <c r="W136" s="34"/>
      <c r="X136" s="35"/>
      <c r="Y136" s="12"/>
      <c r="Z136" s="34"/>
      <c r="AA136" s="35"/>
      <c r="AB136" s="26"/>
      <c r="AC136" s="75"/>
      <c r="AD136" s="12"/>
      <c r="AE136" s="34"/>
      <c r="AF136" s="35"/>
      <c r="AG136" s="12"/>
      <c r="AH136" s="34"/>
      <c r="AI136" s="35"/>
      <c r="AJ136" s="12"/>
      <c r="AK136" s="34"/>
      <c r="AL136" s="35"/>
      <c r="AM136" s="26"/>
      <c r="AN136" s="36">
        <f t="shared" si="20"/>
        <v>0</v>
      </c>
      <c r="AO136" s="17">
        <f t="shared" si="21"/>
        <v>0</v>
      </c>
      <c r="AP136" s="37">
        <f t="shared" si="22"/>
        <v>0</v>
      </c>
      <c r="AQ136" s="48">
        <f t="shared" si="23"/>
        <v>0</v>
      </c>
      <c r="AR136" s="58"/>
      <c r="AS136" s="34"/>
      <c r="AT136" s="65"/>
      <c r="AU136" s="65"/>
    </row>
    <row r="137" spans="1:47" s="38" customFormat="1" ht="12.75" hidden="1">
      <c r="A137" s="28"/>
      <c r="B137" s="34"/>
      <c r="C137" s="42"/>
      <c r="D137" s="71">
        <f t="shared" si="19"/>
        <v>0</v>
      </c>
      <c r="E137" s="84"/>
      <c r="F137" s="57"/>
      <c r="G137" s="58"/>
      <c r="H137" s="11"/>
      <c r="I137" s="33"/>
      <c r="J137" s="34"/>
      <c r="K137" s="35"/>
      <c r="L137" s="12"/>
      <c r="M137" s="34"/>
      <c r="N137" s="35"/>
      <c r="O137" s="12"/>
      <c r="P137" s="34"/>
      <c r="Q137" s="35"/>
      <c r="R137" s="26"/>
      <c r="S137" s="33"/>
      <c r="T137" s="34"/>
      <c r="U137" s="35"/>
      <c r="V137" s="12"/>
      <c r="W137" s="34"/>
      <c r="X137" s="35"/>
      <c r="Y137" s="12"/>
      <c r="Z137" s="34"/>
      <c r="AA137" s="35"/>
      <c r="AB137" s="26"/>
      <c r="AC137" s="75"/>
      <c r="AD137" s="12"/>
      <c r="AE137" s="34"/>
      <c r="AF137" s="35"/>
      <c r="AG137" s="12"/>
      <c r="AH137" s="34"/>
      <c r="AI137" s="35"/>
      <c r="AJ137" s="12"/>
      <c r="AK137" s="34"/>
      <c r="AL137" s="35"/>
      <c r="AM137" s="26"/>
      <c r="AN137" s="36">
        <f t="shared" si="20"/>
        <v>0</v>
      </c>
      <c r="AO137" s="17">
        <f t="shared" si="21"/>
        <v>0</v>
      </c>
      <c r="AP137" s="37">
        <f t="shared" si="22"/>
        <v>0</v>
      </c>
      <c r="AQ137" s="48">
        <f t="shared" si="23"/>
        <v>0</v>
      </c>
      <c r="AR137" s="58"/>
      <c r="AS137" s="34"/>
      <c r="AT137" s="65"/>
      <c r="AU137" s="65"/>
    </row>
    <row r="138" spans="1:47" s="38" customFormat="1" ht="12.75" hidden="1">
      <c r="A138" s="28"/>
      <c r="B138" s="34"/>
      <c r="C138" s="42"/>
      <c r="D138" s="71">
        <f t="shared" si="19"/>
        <v>0</v>
      </c>
      <c r="E138" s="84"/>
      <c r="F138" s="57"/>
      <c r="G138" s="58"/>
      <c r="H138" s="11"/>
      <c r="I138" s="33"/>
      <c r="J138" s="34"/>
      <c r="K138" s="35"/>
      <c r="L138" s="12"/>
      <c r="M138" s="34"/>
      <c r="N138" s="35"/>
      <c r="O138" s="12"/>
      <c r="P138" s="34"/>
      <c r="Q138" s="35"/>
      <c r="R138" s="26"/>
      <c r="S138" s="33"/>
      <c r="T138" s="34"/>
      <c r="U138" s="35"/>
      <c r="V138" s="12"/>
      <c r="W138" s="34"/>
      <c r="X138" s="35"/>
      <c r="Y138" s="12"/>
      <c r="Z138" s="34"/>
      <c r="AA138" s="35"/>
      <c r="AB138" s="26"/>
      <c r="AC138" s="75"/>
      <c r="AD138" s="12"/>
      <c r="AE138" s="34"/>
      <c r="AF138" s="35"/>
      <c r="AG138" s="12"/>
      <c r="AH138" s="34"/>
      <c r="AI138" s="35"/>
      <c r="AJ138" s="12"/>
      <c r="AK138" s="34"/>
      <c r="AL138" s="35"/>
      <c r="AM138" s="26"/>
      <c r="AN138" s="36">
        <f t="shared" si="20"/>
        <v>0</v>
      </c>
      <c r="AO138" s="17">
        <f t="shared" si="21"/>
        <v>0</v>
      </c>
      <c r="AP138" s="37">
        <f t="shared" si="22"/>
        <v>0</v>
      </c>
      <c r="AQ138" s="48">
        <f t="shared" si="23"/>
        <v>0</v>
      </c>
      <c r="AR138" s="58"/>
      <c r="AS138" s="34"/>
      <c r="AT138" s="65"/>
      <c r="AU138" s="65"/>
    </row>
    <row r="139" spans="1:47" s="38" customFormat="1" ht="12.75" hidden="1">
      <c r="A139" s="28"/>
      <c r="B139" s="34"/>
      <c r="C139" s="42"/>
      <c r="D139" s="71">
        <f t="shared" si="19"/>
        <v>0</v>
      </c>
      <c r="E139" s="84"/>
      <c r="F139" s="57"/>
      <c r="G139" s="58"/>
      <c r="H139" s="11"/>
      <c r="I139" s="33"/>
      <c r="J139" s="34"/>
      <c r="K139" s="35"/>
      <c r="L139" s="12"/>
      <c r="M139" s="34"/>
      <c r="N139" s="35"/>
      <c r="O139" s="12"/>
      <c r="P139" s="34"/>
      <c r="Q139" s="35"/>
      <c r="R139" s="26"/>
      <c r="S139" s="33"/>
      <c r="T139" s="34"/>
      <c r="U139" s="35"/>
      <c r="V139" s="12"/>
      <c r="W139" s="34"/>
      <c r="X139" s="35"/>
      <c r="Y139" s="12"/>
      <c r="Z139" s="34"/>
      <c r="AA139" s="35"/>
      <c r="AB139" s="26"/>
      <c r="AC139" s="75"/>
      <c r="AD139" s="12"/>
      <c r="AE139" s="34"/>
      <c r="AF139" s="35"/>
      <c r="AG139" s="12"/>
      <c r="AH139" s="34"/>
      <c r="AI139" s="35"/>
      <c r="AJ139" s="12"/>
      <c r="AK139" s="34"/>
      <c r="AL139" s="35"/>
      <c r="AM139" s="26"/>
      <c r="AN139" s="36">
        <f t="shared" si="20"/>
        <v>0</v>
      </c>
      <c r="AO139" s="17">
        <f t="shared" si="21"/>
        <v>0</v>
      </c>
      <c r="AP139" s="37">
        <f t="shared" si="22"/>
        <v>0</v>
      </c>
      <c r="AQ139" s="48">
        <f t="shared" si="23"/>
        <v>0</v>
      </c>
      <c r="AR139" s="58"/>
      <c r="AS139" s="34"/>
      <c r="AT139" s="65"/>
      <c r="AU139" s="65"/>
    </row>
    <row r="140" spans="1:47" s="38" customFormat="1" ht="12.75" hidden="1">
      <c r="A140" s="28"/>
      <c r="B140" s="34"/>
      <c r="C140" s="42"/>
      <c r="D140" s="71">
        <f t="shared" si="19"/>
        <v>0</v>
      </c>
      <c r="E140" s="84"/>
      <c r="F140" s="57"/>
      <c r="G140" s="58"/>
      <c r="H140" s="11"/>
      <c r="I140" s="33"/>
      <c r="J140" s="34"/>
      <c r="K140" s="35"/>
      <c r="L140" s="12"/>
      <c r="M140" s="34"/>
      <c r="N140" s="35"/>
      <c r="O140" s="12"/>
      <c r="P140" s="34"/>
      <c r="Q140" s="35"/>
      <c r="R140" s="26"/>
      <c r="S140" s="33"/>
      <c r="T140" s="34"/>
      <c r="U140" s="35"/>
      <c r="V140" s="12"/>
      <c r="W140" s="34"/>
      <c r="X140" s="35"/>
      <c r="Y140" s="12"/>
      <c r="Z140" s="34"/>
      <c r="AA140" s="35"/>
      <c r="AB140" s="26"/>
      <c r="AC140" s="75"/>
      <c r="AD140" s="12"/>
      <c r="AE140" s="34"/>
      <c r="AF140" s="35"/>
      <c r="AG140" s="12"/>
      <c r="AH140" s="34"/>
      <c r="AI140" s="35"/>
      <c r="AJ140" s="12"/>
      <c r="AK140" s="34"/>
      <c r="AL140" s="35"/>
      <c r="AM140" s="26"/>
      <c r="AN140" s="36">
        <f t="shared" si="20"/>
        <v>0</v>
      </c>
      <c r="AO140" s="17">
        <f t="shared" si="21"/>
        <v>0</v>
      </c>
      <c r="AP140" s="37">
        <f t="shared" si="22"/>
        <v>0</v>
      </c>
      <c r="AQ140" s="48">
        <f t="shared" si="23"/>
        <v>0</v>
      </c>
      <c r="AR140" s="58"/>
      <c r="AS140" s="34"/>
      <c r="AT140" s="65"/>
      <c r="AU140" s="65"/>
    </row>
    <row r="141" spans="1:47" s="38" customFormat="1" ht="12.75" hidden="1">
      <c r="A141" s="28"/>
      <c r="B141" s="34"/>
      <c r="C141" s="42"/>
      <c r="D141" s="71">
        <f t="shared" si="19"/>
        <v>0</v>
      </c>
      <c r="E141" s="84"/>
      <c r="F141" s="57"/>
      <c r="G141" s="58"/>
      <c r="H141" s="11"/>
      <c r="I141" s="33"/>
      <c r="J141" s="34"/>
      <c r="K141" s="35"/>
      <c r="L141" s="12"/>
      <c r="M141" s="34"/>
      <c r="N141" s="35"/>
      <c r="O141" s="12"/>
      <c r="P141" s="34"/>
      <c r="Q141" s="35"/>
      <c r="R141" s="26"/>
      <c r="S141" s="33"/>
      <c r="T141" s="34"/>
      <c r="U141" s="35"/>
      <c r="V141" s="12"/>
      <c r="W141" s="34"/>
      <c r="X141" s="35"/>
      <c r="Y141" s="12"/>
      <c r="Z141" s="34"/>
      <c r="AA141" s="35"/>
      <c r="AB141" s="26"/>
      <c r="AC141" s="75"/>
      <c r="AD141" s="12"/>
      <c r="AE141" s="34"/>
      <c r="AF141" s="35"/>
      <c r="AG141" s="12"/>
      <c r="AH141" s="34"/>
      <c r="AI141" s="35"/>
      <c r="AJ141" s="12"/>
      <c r="AK141" s="34"/>
      <c r="AL141" s="35"/>
      <c r="AM141" s="26"/>
      <c r="AN141" s="36">
        <f t="shared" si="20"/>
        <v>0</v>
      </c>
      <c r="AO141" s="17">
        <f t="shared" si="21"/>
        <v>0</v>
      </c>
      <c r="AP141" s="37">
        <f t="shared" si="22"/>
        <v>0</v>
      </c>
      <c r="AQ141" s="48">
        <f t="shared" si="23"/>
        <v>0</v>
      </c>
      <c r="AR141" s="58"/>
      <c r="AS141" s="34"/>
      <c r="AT141" s="65"/>
      <c r="AU141" s="65"/>
    </row>
    <row r="142" spans="1:47" s="38" customFormat="1" ht="15" customHeight="1">
      <c r="A142" s="85" t="s">
        <v>30</v>
      </c>
      <c r="B142" s="34"/>
      <c r="C142" s="42"/>
      <c r="D142" s="71"/>
      <c r="E142" s="84"/>
      <c r="F142" s="59"/>
      <c r="G142" s="60"/>
      <c r="H142" s="11"/>
      <c r="I142" s="33"/>
      <c r="J142" s="34"/>
      <c r="K142" s="35"/>
      <c r="L142" s="12"/>
      <c r="M142" s="34"/>
      <c r="N142" s="35"/>
      <c r="O142" s="12"/>
      <c r="P142" s="34"/>
      <c r="Q142" s="35"/>
      <c r="R142" s="26"/>
      <c r="S142" s="33"/>
      <c r="T142" s="34"/>
      <c r="U142" s="35"/>
      <c r="V142" s="12"/>
      <c r="W142" s="34"/>
      <c r="X142" s="35"/>
      <c r="Y142" s="12"/>
      <c r="Z142" s="34"/>
      <c r="AA142" s="35"/>
      <c r="AB142" s="26"/>
      <c r="AC142" s="75"/>
      <c r="AD142" s="12"/>
      <c r="AE142" s="34"/>
      <c r="AF142" s="35"/>
      <c r="AG142" s="12"/>
      <c r="AH142" s="34"/>
      <c r="AI142" s="35"/>
      <c r="AJ142" s="12"/>
      <c r="AK142" s="34"/>
      <c r="AL142" s="35"/>
      <c r="AM142" s="26"/>
      <c r="AN142" s="36"/>
      <c r="AO142" s="17"/>
      <c r="AP142" s="37"/>
      <c r="AQ142" s="48"/>
      <c r="AR142" s="60"/>
      <c r="AS142" s="34"/>
      <c r="AT142" s="65"/>
      <c r="AU142" s="65"/>
    </row>
    <row r="143" spans="1:47" s="38" customFormat="1" ht="12.75">
      <c r="A143" s="28" t="s">
        <v>108</v>
      </c>
      <c r="B143" s="34">
        <v>80</v>
      </c>
      <c r="C143" s="42">
        <v>178</v>
      </c>
      <c r="D143" s="71">
        <f>C143/2.2046</f>
        <v>80.74027034382654</v>
      </c>
      <c r="E143" s="84">
        <v>0.6537</v>
      </c>
      <c r="F143" s="57">
        <v>2.05</v>
      </c>
      <c r="G143" s="58" t="s">
        <v>85</v>
      </c>
      <c r="H143" s="11"/>
      <c r="I143" s="33"/>
      <c r="J143" s="34"/>
      <c r="K143" s="35"/>
      <c r="L143" s="12"/>
      <c r="M143" s="34"/>
      <c r="N143" s="35"/>
      <c r="O143" s="12"/>
      <c r="P143" s="34"/>
      <c r="Q143" s="35"/>
      <c r="R143" s="26"/>
      <c r="S143" s="33"/>
      <c r="T143" s="34"/>
      <c r="U143" s="35"/>
      <c r="V143" s="12"/>
      <c r="W143" s="34"/>
      <c r="X143" s="35"/>
      <c r="Y143" s="12"/>
      <c r="Z143" s="34"/>
      <c r="AA143" s="35"/>
      <c r="AB143" s="26">
        <v>180</v>
      </c>
      <c r="AC143" s="75"/>
      <c r="AD143" s="12"/>
      <c r="AE143" s="34"/>
      <c r="AF143" s="35"/>
      <c r="AG143" s="12"/>
      <c r="AH143" s="34"/>
      <c r="AI143" s="35"/>
      <c r="AJ143" s="12"/>
      <c r="AK143" s="34"/>
      <c r="AL143" s="35"/>
      <c r="AM143" s="26"/>
      <c r="AN143" s="36">
        <f>(AM143+AB143+R143)</f>
        <v>180</v>
      </c>
      <c r="AO143" s="17">
        <f>(AN143/2.2046)</f>
        <v>81.64746439263358</v>
      </c>
      <c r="AP143" s="37">
        <f>(AN143*E143)</f>
        <v>117.666</v>
      </c>
      <c r="AQ143" s="48">
        <f>IF(F143&gt;0,AP143*F143,AN143*E143)</f>
        <v>241.21529999999998</v>
      </c>
      <c r="AR143" s="58" t="s">
        <v>85</v>
      </c>
      <c r="AS143" s="34">
        <v>80</v>
      </c>
      <c r="AT143" s="65">
        <v>1</v>
      </c>
      <c r="AU143" s="65" t="s">
        <v>113</v>
      </c>
    </row>
    <row r="144" spans="1:47" s="38" customFormat="1" ht="12.75">
      <c r="A144" s="28" t="s">
        <v>107</v>
      </c>
      <c r="B144" s="34">
        <v>53</v>
      </c>
      <c r="C144" s="42">
        <v>179</v>
      </c>
      <c r="D144" s="71">
        <f>C144/2.2046</f>
        <v>81.19386736823006</v>
      </c>
      <c r="E144" s="84">
        <v>0.6513</v>
      </c>
      <c r="F144" s="57">
        <v>1.184</v>
      </c>
      <c r="G144" s="58" t="s">
        <v>85</v>
      </c>
      <c r="H144" s="11"/>
      <c r="I144" s="33"/>
      <c r="J144" s="34"/>
      <c r="K144" s="35"/>
      <c r="L144" s="12"/>
      <c r="M144" s="34"/>
      <c r="N144" s="35"/>
      <c r="O144" s="12"/>
      <c r="P144" s="34"/>
      <c r="Q144" s="35"/>
      <c r="R144" s="26"/>
      <c r="S144" s="33"/>
      <c r="T144" s="34"/>
      <c r="U144" s="35"/>
      <c r="V144" s="12"/>
      <c r="W144" s="34"/>
      <c r="X144" s="35"/>
      <c r="Y144" s="12"/>
      <c r="Z144" s="34"/>
      <c r="AA144" s="35"/>
      <c r="AB144" s="26">
        <v>310</v>
      </c>
      <c r="AC144" s="75"/>
      <c r="AD144" s="12"/>
      <c r="AE144" s="34"/>
      <c r="AF144" s="35"/>
      <c r="AG144" s="12"/>
      <c r="AH144" s="34"/>
      <c r="AI144" s="35"/>
      <c r="AJ144" s="12"/>
      <c r="AK144" s="34"/>
      <c r="AL144" s="35"/>
      <c r="AM144" s="26"/>
      <c r="AN144" s="36">
        <f>(AM144+AB144+R144)</f>
        <v>310</v>
      </c>
      <c r="AO144" s="17">
        <f>(AN144/2.2046)</f>
        <v>140.61507756509116</v>
      </c>
      <c r="AP144" s="37">
        <f>(AN144*E144)</f>
        <v>201.903</v>
      </c>
      <c r="AQ144" s="48">
        <f>IF(F144&gt;0,AP144*F144,AN144*E144)</f>
        <v>239.05315199999998</v>
      </c>
      <c r="AR144" s="58" t="s">
        <v>85</v>
      </c>
      <c r="AS144" s="34">
        <v>53</v>
      </c>
      <c r="AT144" s="65">
        <v>1</v>
      </c>
      <c r="AU144" s="65" t="s">
        <v>114</v>
      </c>
    </row>
    <row r="145" spans="1:47" s="38" customFormat="1" ht="15" customHeight="1" hidden="1">
      <c r="A145" s="122" t="s">
        <v>31</v>
      </c>
      <c r="B145" s="34"/>
      <c r="C145" s="42"/>
      <c r="D145" s="71"/>
      <c r="E145" s="84"/>
      <c r="F145" s="59"/>
      <c r="G145" s="60"/>
      <c r="H145" s="11"/>
      <c r="I145" s="33"/>
      <c r="J145" s="34"/>
      <c r="K145" s="35"/>
      <c r="L145" s="12"/>
      <c r="M145" s="34"/>
      <c r="N145" s="35"/>
      <c r="O145" s="12"/>
      <c r="P145" s="34"/>
      <c r="Q145" s="35"/>
      <c r="R145" s="26"/>
      <c r="S145" s="33"/>
      <c r="T145" s="34"/>
      <c r="U145" s="35"/>
      <c r="V145" s="12"/>
      <c r="W145" s="34"/>
      <c r="X145" s="35"/>
      <c r="Y145" s="12"/>
      <c r="Z145" s="34"/>
      <c r="AA145" s="35"/>
      <c r="AB145" s="26"/>
      <c r="AC145" s="75"/>
      <c r="AD145" s="12"/>
      <c r="AE145" s="34"/>
      <c r="AF145" s="35"/>
      <c r="AG145" s="12"/>
      <c r="AH145" s="34"/>
      <c r="AI145" s="35"/>
      <c r="AJ145" s="12"/>
      <c r="AK145" s="34"/>
      <c r="AL145" s="35"/>
      <c r="AM145" s="26"/>
      <c r="AN145" s="36"/>
      <c r="AO145" s="17"/>
      <c r="AP145" s="37"/>
      <c r="AQ145" s="48"/>
      <c r="AR145" s="60"/>
      <c r="AS145" s="34"/>
      <c r="AT145" s="65"/>
      <c r="AU145" s="65"/>
    </row>
    <row r="146" spans="1:47" ht="15" customHeight="1">
      <c r="A146" s="122" t="s">
        <v>31</v>
      </c>
      <c r="B146" s="5"/>
      <c r="C146" s="86"/>
      <c r="D146" s="70"/>
      <c r="E146" s="87"/>
      <c r="F146" s="88"/>
      <c r="G146" s="32"/>
      <c r="H146" s="7"/>
      <c r="I146" s="8"/>
      <c r="J146" s="5"/>
      <c r="K146" s="9"/>
      <c r="L146" s="6"/>
      <c r="M146" s="5"/>
      <c r="N146" s="9"/>
      <c r="O146" s="6"/>
      <c r="P146" s="5"/>
      <c r="Q146" s="9"/>
      <c r="R146" s="26"/>
      <c r="S146" s="8"/>
      <c r="T146" s="5"/>
      <c r="U146" s="9"/>
      <c r="V146" s="6"/>
      <c r="W146" s="5"/>
      <c r="X146" s="9"/>
      <c r="Y146" s="6"/>
      <c r="Z146" s="5"/>
      <c r="AA146" s="9"/>
      <c r="AB146" s="26"/>
      <c r="AC146" s="75"/>
      <c r="AD146" s="6"/>
      <c r="AE146" s="5"/>
      <c r="AF146" s="9"/>
      <c r="AG146" s="6"/>
      <c r="AH146" s="5"/>
      <c r="AI146" s="9"/>
      <c r="AJ146" s="6"/>
      <c r="AK146" s="5"/>
      <c r="AL146" s="9"/>
      <c r="AM146" s="26"/>
      <c r="AN146" s="36"/>
      <c r="AO146" s="17"/>
      <c r="AP146" s="37"/>
      <c r="AQ146" s="48"/>
      <c r="AR146" s="32"/>
      <c r="AS146" s="5"/>
      <c r="AT146" s="66"/>
      <c r="AU146" s="66"/>
    </row>
    <row r="147" spans="1:47" s="38" customFormat="1" ht="12.75">
      <c r="A147" s="121" t="s">
        <v>66</v>
      </c>
      <c r="B147" s="34">
        <v>64</v>
      </c>
      <c r="C147" s="42">
        <v>192.7</v>
      </c>
      <c r="D147" s="70">
        <f>C147/2.2046</f>
        <v>87.40814660255828</v>
      </c>
      <c r="E147" s="84">
        <v>0.6222</v>
      </c>
      <c r="F147" s="46">
        <v>1.45</v>
      </c>
      <c r="G147" s="47"/>
      <c r="H147" s="43"/>
      <c r="I147" s="12"/>
      <c r="J147" s="34"/>
      <c r="K147" s="35"/>
      <c r="L147" s="12"/>
      <c r="M147" s="34"/>
      <c r="N147" s="35"/>
      <c r="O147" s="12"/>
      <c r="P147" s="34"/>
      <c r="Q147" s="35"/>
      <c r="R147" s="26"/>
      <c r="S147" s="33"/>
      <c r="T147" s="34"/>
      <c r="U147" s="35"/>
      <c r="V147" s="12"/>
      <c r="W147" s="34"/>
      <c r="X147" s="35"/>
      <c r="Y147" s="12"/>
      <c r="Z147" s="34"/>
      <c r="AA147" s="35"/>
      <c r="AB147" s="26">
        <v>460</v>
      </c>
      <c r="AC147" s="75"/>
      <c r="AD147" s="12"/>
      <c r="AE147" s="34"/>
      <c r="AF147" s="35"/>
      <c r="AG147" s="12"/>
      <c r="AH147" s="34"/>
      <c r="AI147" s="35"/>
      <c r="AJ147" s="12"/>
      <c r="AK147" s="34"/>
      <c r="AL147" s="35"/>
      <c r="AM147" s="26"/>
      <c r="AN147" s="36">
        <f>(AM147+AB147+R147)</f>
        <v>460</v>
      </c>
      <c r="AO147" s="17">
        <f>(AN147/2.2046)</f>
        <v>208.65463122561914</v>
      </c>
      <c r="AP147" s="37">
        <f>(AN147*E147)</f>
        <v>286.212</v>
      </c>
      <c r="AQ147" s="48">
        <f>IF(F147&gt;0,AP147*F147,AN147*E147)</f>
        <v>415.00739999999996</v>
      </c>
      <c r="AR147" s="47"/>
      <c r="AS147" s="34">
        <v>64</v>
      </c>
      <c r="AT147" s="65">
        <v>1</v>
      </c>
      <c r="AU147" s="65" t="s">
        <v>118</v>
      </c>
    </row>
    <row r="148" spans="1:47" ht="15" customHeight="1">
      <c r="A148" s="122" t="s">
        <v>32</v>
      </c>
      <c r="B148" s="5"/>
      <c r="C148" s="86"/>
      <c r="D148" s="70"/>
      <c r="E148" s="87"/>
      <c r="F148" s="88"/>
      <c r="G148" s="32"/>
      <c r="H148" s="7"/>
      <c r="I148" s="8"/>
      <c r="J148" s="5"/>
      <c r="K148" s="9"/>
      <c r="L148" s="6"/>
      <c r="M148" s="5"/>
      <c r="N148" s="9"/>
      <c r="O148" s="6"/>
      <c r="P148" s="5"/>
      <c r="Q148" s="9"/>
      <c r="R148" s="26"/>
      <c r="S148" s="8"/>
      <c r="T148" s="5"/>
      <c r="U148" s="9"/>
      <c r="V148" s="6"/>
      <c r="W148" s="5"/>
      <c r="X148" s="9"/>
      <c r="Y148" s="6"/>
      <c r="Z148" s="5"/>
      <c r="AA148" s="9"/>
      <c r="AB148" s="26"/>
      <c r="AC148" s="75"/>
      <c r="AD148" s="6"/>
      <c r="AE148" s="5"/>
      <c r="AF148" s="9"/>
      <c r="AG148" s="6"/>
      <c r="AH148" s="5"/>
      <c r="AI148" s="9"/>
      <c r="AJ148" s="6"/>
      <c r="AK148" s="5"/>
      <c r="AL148" s="9"/>
      <c r="AM148" s="26"/>
      <c r="AN148" s="36"/>
      <c r="AO148" s="17"/>
      <c r="AP148" s="37"/>
      <c r="AQ148" s="48"/>
      <c r="AR148" s="32"/>
      <c r="AS148" s="5"/>
      <c r="AT148" s="66"/>
      <c r="AU148" s="66"/>
    </row>
    <row r="149" spans="1:47" s="38" customFormat="1" ht="12.75">
      <c r="A149" s="120" t="s">
        <v>68</v>
      </c>
      <c r="B149" s="34">
        <v>63</v>
      </c>
      <c r="C149" s="42">
        <v>208.6</v>
      </c>
      <c r="D149" s="71">
        <f>C149/2.2046</f>
        <v>94.62033929057425</v>
      </c>
      <c r="E149" s="84">
        <v>0.5962</v>
      </c>
      <c r="F149" s="57">
        <v>1.421</v>
      </c>
      <c r="G149" s="58" t="s">
        <v>85</v>
      </c>
      <c r="H149" s="11"/>
      <c r="I149" s="33"/>
      <c r="J149" s="34"/>
      <c r="K149" s="35"/>
      <c r="L149" s="12"/>
      <c r="M149" s="34"/>
      <c r="N149" s="35"/>
      <c r="O149" s="12"/>
      <c r="P149" s="34"/>
      <c r="Q149" s="35"/>
      <c r="R149" s="26"/>
      <c r="S149" s="33"/>
      <c r="T149" s="34"/>
      <c r="U149" s="35"/>
      <c r="V149" s="12"/>
      <c r="W149" s="34"/>
      <c r="X149" s="35"/>
      <c r="Y149" s="12"/>
      <c r="Z149" s="34"/>
      <c r="AA149" s="35"/>
      <c r="AB149" s="26">
        <v>340</v>
      </c>
      <c r="AC149" s="75"/>
      <c r="AD149" s="12"/>
      <c r="AE149" s="34"/>
      <c r="AF149" s="35"/>
      <c r="AG149" s="12"/>
      <c r="AH149" s="34"/>
      <c r="AI149" s="35"/>
      <c r="AJ149" s="12"/>
      <c r="AK149" s="34"/>
      <c r="AL149" s="35"/>
      <c r="AM149" s="26"/>
      <c r="AN149" s="36">
        <f>(AM149+AB149+R149)</f>
        <v>340</v>
      </c>
      <c r="AO149" s="17">
        <f>(AN149/2.2046)</f>
        <v>154.22298829719676</v>
      </c>
      <c r="AP149" s="37">
        <f>(AN149*E149)</f>
        <v>202.70799999999997</v>
      </c>
      <c r="AQ149" s="48">
        <f>IF(F149&gt;0,AP149*F149,AN149*E149)</f>
        <v>288.04806799999994</v>
      </c>
      <c r="AR149" s="58" t="s">
        <v>85</v>
      </c>
      <c r="AS149" s="34">
        <v>63</v>
      </c>
      <c r="AT149" s="65">
        <v>1</v>
      </c>
      <c r="AU149" s="65" t="s">
        <v>120</v>
      </c>
    </row>
    <row r="150" spans="1:47" s="38" customFormat="1" ht="12.75">
      <c r="A150" s="120" t="s">
        <v>79</v>
      </c>
      <c r="B150" s="34">
        <v>43</v>
      </c>
      <c r="C150" s="42">
        <v>218.6</v>
      </c>
      <c r="D150" s="71">
        <f>C150/2.2046</f>
        <v>99.15630953460945</v>
      </c>
      <c r="E150" s="84">
        <v>0.5834</v>
      </c>
      <c r="F150" s="57">
        <v>1.031</v>
      </c>
      <c r="G150" s="58" t="s">
        <v>85</v>
      </c>
      <c r="H150" s="11"/>
      <c r="I150" s="33"/>
      <c r="J150" s="34"/>
      <c r="K150" s="35"/>
      <c r="L150" s="12"/>
      <c r="M150" s="34"/>
      <c r="N150" s="35"/>
      <c r="O150" s="12"/>
      <c r="P150" s="34"/>
      <c r="Q150" s="35"/>
      <c r="R150" s="26"/>
      <c r="S150" s="33"/>
      <c r="T150" s="34"/>
      <c r="U150" s="35"/>
      <c r="V150" s="12"/>
      <c r="W150" s="34"/>
      <c r="X150" s="35"/>
      <c r="Y150" s="12"/>
      <c r="Z150" s="34"/>
      <c r="AA150" s="35"/>
      <c r="AB150" s="26">
        <v>375</v>
      </c>
      <c r="AC150" s="75"/>
      <c r="AD150" s="12"/>
      <c r="AE150" s="34"/>
      <c r="AF150" s="35"/>
      <c r="AG150" s="12"/>
      <c r="AH150" s="34"/>
      <c r="AI150" s="35"/>
      <c r="AJ150" s="12"/>
      <c r="AK150" s="34"/>
      <c r="AL150" s="35"/>
      <c r="AM150" s="26"/>
      <c r="AN150" s="36">
        <f>(AM150+AB150+R150)</f>
        <v>375</v>
      </c>
      <c r="AO150" s="17">
        <f>(AN150/2.2046)</f>
        <v>170.09888415131996</v>
      </c>
      <c r="AP150" s="37">
        <f>(AN150*E150)</f>
        <v>218.775</v>
      </c>
      <c r="AQ150" s="48">
        <f>IF(F150&gt;0,AP150*F150,AN150*E150)</f>
        <v>225.55702499999998</v>
      </c>
      <c r="AR150" s="58" t="s">
        <v>85</v>
      </c>
      <c r="AS150" s="34">
        <v>43</v>
      </c>
      <c r="AT150" s="65">
        <v>1</v>
      </c>
      <c r="AU150" s="65" t="s">
        <v>116</v>
      </c>
    </row>
    <row r="151" spans="1:238" s="25" customFormat="1" ht="15" customHeight="1" hidden="1">
      <c r="A151" s="123" t="s">
        <v>33</v>
      </c>
      <c r="B151" s="31"/>
      <c r="C151" s="29"/>
      <c r="D151" s="70"/>
      <c r="E151" s="87"/>
      <c r="F151" s="88"/>
      <c r="G151" s="32"/>
      <c r="H151" s="11"/>
      <c r="I151" s="33"/>
      <c r="J151" s="34"/>
      <c r="K151" s="35"/>
      <c r="L151" s="12"/>
      <c r="M151" s="34"/>
      <c r="N151" s="35"/>
      <c r="O151" s="12"/>
      <c r="P151" s="34"/>
      <c r="Q151" s="35"/>
      <c r="R151" s="26"/>
      <c r="S151" s="33"/>
      <c r="T151" s="34"/>
      <c r="U151" s="35"/>
      <c r="V151" s="12"/>
      <c r="W151" s="34"/>
      <c r="X151" s="35"/>
      <c r="Y151" s="12"/>
      <c r="Z151" s="34"/>
      <c r="AA151" s="35"/>
      <c r="AB151" s="26"/>
      <c r="AC151" s="75"/>
      <c r="AD151" s="12"/>
      <c r="AE151" s="34"/>
      <c r="AF151" s="35"/>
      <c r="AG151" s="12"/>
      <c r="AH151" s="34"/>
      <c r="AI151" s="35"/>
      <c r="AJ151" s="12"/>
      <c r="AK151" s="34"/>
      <c r="AL151" s="35"/>
      <c r="AM151" s="26"/>
      <c r="AN151" s="36"/>
      <c r="AO151" s="17"/>
      <c r="AP151" s="37"/>
      <c r="AQ151" s="48"/>
      <c r="AR151" s="32"/>
      <c r="AS151" s="31"/>
      <c r="AT151" s="65"/>
      <c r="AU151" s="65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</row>
    <row r="152" spans="1:238" s="25" customFormat="1" ht="15" customHeight="1">
      <c r="A152" s="123" t="s">
        <v>34</v>
      </c>
      <c r="B152" s="31"/>
      <c r="C152" s="29"/>
      <c r="D152" s="70"/>
      <c r="E152" s="87"/>
      <c r="F152" s="88"/>
      <c r="G152" s="32"/>
      <c r="H152" s="11"/>
      <c r="I152" s="33"/>
      <c r="J152" s="34"/>
      <c r="K152" s="35"/>
      <c r="L152" s="12"/>
      <c r="M152" s="34"/>
      <c r="N152" s="35"/>
      <c r="O152" s="12"/>
      <c r="P152" s="34"/>
      <c r="Q152" s="35"/>
      <c r="R152" s="26"/>
      <c r="S152" s="33"/>
      <c r="T152" s="34"/>
      <c r="U152" s="35"/>
      <c r="V152" s="12"/>
      <c r="W152" s="34"/>
      <c r="X152" s="35"/>
      <c r="Y152" s="12"/>
      <c r="Z152" s="34"/>
      <c r="AA152" s="35"/>
      <c r="AB152" s="26"/>
      <c r="AC152" s="75"/>
      <c r="AD152" s="12"/>
      <c r="AE152" s="34"/>
      <c r="AF152" s="35"/>
      <c r="AG152" s="12"/>
      <c r="AH152" s="34"/>
      <c r="AI152" s="35"/>
      <c r="AJ152" s="12"/>
      <c r="AK152" s="34"/>
      <c r="AL152" s="35"/>
      <c r="AM152" s="26"/>
      <c r="AN152" s="36"/>
      <c r="AO152" s="17"/>
      <c r="AP152" s="37"/>
      <c r="AQ152" s="48"/>
      <c r="AR152" s="32"/>
      <c r="AS152" s="31"/>
      <c r="AT152" s="65"/>
      <c r="AU152" s="65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</row>
    <row r="153" spans="1:47" s="38" customFormat="1" ht="12.75">
      <c r="A153" s="120" t="s">
        <v>56</v>
      </c>
      <c r="B153" s="34">
        <v>48</v>
      </c>
      <c r="C153" s="42">
        <v>264</v>
      </c>
      <c r="D153" s="71">
        <f>C153/2.2046</f>
        <v>119.74961444252925</v>
      </c>
      <c r="E153" s="84">
        <v>0.5512</v>
      </c>
      <c r="F153" s="57">
        <v>1.097</v>
      </c>
      <c r="G153" s="58" t="s">
        <v>85</v>
      </c>
      <c r="H153" s="11">
        <v>275</v>
      </c>
      <c r="I153" s="33"/>
      <c r="J153" s="34"/>
      <c r="K153" s="35"/>
      <c r="L153" s="12"/>
      <c r="M153" s="34"/>
      <c r="N153" s="35"/>
      <c r="O153" s="12"/>
      <c r="P153" s="34"/>
      <c r="Q153" s="35"/>
      <c r="R153" s="26"/>
      <c r="S153" s="33"/>
      <c r="T153" s="34"/>
      <c r="U153" s="35"/>
      <c r="V153" s="12"/>
      <c r="W153" s="34"/>
      <c r="X153" s="35"/>
      <c r="Y153" s="12"/>
      <c r="Z153" s="34"/>
      <c r="AA153" s="35"/>
      <c r="AB153" s="26">
        <v>450</v>
      </c>
      <c r="AC153" s="75"/>
      <c r="AD153" s="12"/>
      <c r="AE153" s="34"/>
      <c r="AF153" s="35"/>
      <c r="AG153" s="12"/>
      <c r="AH153" s="34"/>
      <c r="AI153" s="35"/>
      <c r="AJ153" s="12"/>
      <c r="AK153" s="34"/>
      <c r="AL153" s="35"/>
      <c r="AM153" s="26"/>
      <c r="AN153" s="36">
        <f>(AM153+AB153+R153)</f>
        <v>450</v>
      </c>
      <c r="AO153" s="17">
        <f>(AN153/2.2046)</f>
        <v>204.11866098158396</v>
      </c>
      <c r="AP153" s="37">
        <f>(AN153*E153)</f>
        <v>248.04000000000002</v>
      </c>
      <c r="AQ153" s="48">
        <f>IF(F153&gt;0,AP153*F153,AN153*E153)</f>
        <v>272.09988000000004</v>
      </c>
      <c r="AR153" s="58" t="s">
        <v>85</v>
      </c>
      <c r="AS153" s="34">
        <v>48</v>
      </c>
      <c r="AT153" s="65">
        <v>1</v>
      </c>
      <c r="AU153" s="65" t="s">
        <v>117</v>
      </c>
    </row>
    <row r="154" spans="1:47" s="38" customFormat="1" ht="12.75">
      <c r="A154" s="120" t="s">
        <v>78</v>
      </c>
      <c r="B154" s="34">
        <v>50</v>
      </c>
      <c r="C154" s="42">
        <v>250</v>
      </c>
      <c r="D154" s="71">
        <f>C154/2.2046</f>
        <v>113.39925610087997</v>
      </c>
      <c r="E154" s="84">
        <v>0.558</v>
      </c>
      <c r="F154" s="57">
        <v>1.13</v>
      </c>
      <c r="G154" s="58"/>
      <c r="H154" s="11">
        <v>275</v>
      </c>
      <c r="I154" s="33"/>
      <c r="J154" s="34"/>
      <c r="K154" s="35"/>
      <c r="L154" s="12"/>
      <c r="M154" s="34"/>
      <c r="N154" s="35"/>
      <c r="O154" s="12"/>
      <c r="P154" s="34"/>
      <c r="Q154" s="35"/>
      <c r="R154" s="26"/>
      <c r="S154" s="33"/>
      <c r="T154" s="34"/>
      <c r="U154" s="35"/>
      <c r="V154" s="12"/>
      <c r="W154" s="34"/>
      <c r="X154" s="35"/>
      <c r="Y154" s="12"/>
      <c r="Z154" s="34"/>
      <c r="AA154" s="35"/>
      <c r="AB154" s="26">
        <v>450</v>
      </c>
      <c r="AC154" s="75"/>
      <c r="AD154" s="12"/>
      <c r="AE154" s="34"/>
      <c r="AF154" s="35"/>
      <c r="AG154" s="12"/>
      <c r="AH154" s="34"/>
      <c r="AI154" s="35"/>
      <c r="AJ154" s="12"/>
      <c r="AK154" s="34"/>
      <c r="AL154" s="35"/>
      <c r="AM154" s="26"/>
      <c r="AN154" s="36">
        <f>(AM154+AB154+R154)</f>
        <v>450</v>
      </c>
      <c r="AO154" s="17">
        <f>(AN154/2.2046)</f>
        <v>204.11866098158396</v>
      </c>
      <c r="AP154" s="37">
        <f>(AN154*E154)</f>
        <v>251.10000000000002</v>
      </c>
      <c r="AQ154" s="48">
        <f>IF(F154&gt;0,AP154*F154,AN154*E154)</f>
        <v>283.743</v>
      </c>
      <c r="AR154" s="58"/>
      <c r="AS154" s="34">
        <v>50</v>
      </c>
      <c r="AT154" s="65">
        <v>1</v>
      </c>
      <c r="AU154" s="124" t="s">
        <v>123</v>
      </c>
    </row>
    <row r="155" spans="1:238" s="25" customFormat="1" ht="15" customHeight="1" hidden="1">
      <c r="A155" s="123" t="s">
        <v>35</v>
      </c>
      <c r="B155" s="31"/>
      <c r="C155" s="29"/>
      <c r="D155" s="70"/>
      <c r="E155" s="87"/>
      <c r="F155" s="88"/>
      <c r="G155" s="32"/>
      <c r="H155" s="11"/>
      <c r="I155" s="33"/>
      <c r="J155" s="34"/>
      <c r="K155" s="35"/>
      <c r="L155" s="12"/>
      <c r="M155" s="34"/>
      <c r="N155" s="35"/>
      <c r="O155" s="12"/>
      <c r="P155" s="34"/>
      <c r="Q155" s="35"/>
      <c r="R155" s="26"/>
      <c r="S155" s="33"/>
      <c r="T155" s="34"/>
      <c r="U155" s="35"/>
      <c r="V155" s="12"/>
      <c r="W155" s="34"/>
      <c r="X155" s="35"/>
      <c r="Y155" s="12"/>
      <c r="Z155" s="34"/>
      <c r="AA155" s="35"/>
      <c r="AB155" s="26"/>
      <c r="AC155" s="75"/>
      <c r="AD155" s="12"/>
      <c r="AE155" s="34"/>
      <c r="AF155" s="35"/>
      <c r="AG155" s="12"/>
      <c r="AH155" s="34"/>
      <c r="AI155" s="35"/>
      <c r="AJ155" s="12"/>
      <c r="AK155" s="34"/>
      <c r="AL155" s="35"/>
      <c r="AM155" s="26"/>
      <c r="AN155" s="36"/>
      <c r="AO155" s="17"/>
      <c r="AP155" s="37"/>
      <c r="AQ155" s="48"/>
      <c r="AR155" s="32"/>
      <c r="AS155" s="31"/>
      <c r="AT155" s="65"/>
      <c r="AU155" s="65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</row>
    <row r="156" spans="1:47" s="38" customFormat="1" ht="12.75" hidden="1">
      <c r="A156" s="121"/>
      <c r="B156" s="34"/>
      <c r="C156" s="42"/>
      <c r="D156" s="70"/>
      <c r="E156" s="84"/>
      <c r="F156" s="46"/>
      <c r="G156" s="47"/>
      <c r="H156" s="43"/>
      <c r="I156" s="12"/>
      <c r="J156" s="34"/>
      <c r="K156" s="35"/>
      <c r="L156" s="12"/>
      <c r="M156" s="34"/>
      <c r="N156" s="35"/>
      <c r="O156" s="12"/>
      <c r="P156" s="34"/>
      <c r="Q156" s="35"/>
      <c r="R156" s="26"/>
      <c r="S156" s="33"/>
      <c r="T156" s="34"/>
      <c r="U156" s="35"/>
      <c r="V156" s="12"/>
      <c r="W156" s="34"/>
      <c r="X156" s="35"/>
      <c r="Y156" s="12"/>
      <c r="Z156" s="34"/>
      <c r="AA156" s="35"/>
      <c r="AB156" s="26"/>
      <c r="AC156" s="75"/>
      <c r="AD156" s="12"/>
      <c r="AE156" s="34"/>
      <c r="AF156" s="35"/>
      <c r="AG156" s="12"/>
      <c r="AH156" s="34"/>
      <c r="AI156" s="35"/>
      <c r="AJ156" s="12"/>
      <c r="AK156" s="34"/>
      <c r="AL156" s="35"/>
      <c r="AM156" s="26"/>
      <c r="AN156" s="36">
        <f>(AM156+AB156+R156)</f>
        <v>0</v>
      </c>
      <c r="AO156" s="17">
        <f>(AN156/2.2046)</f>
        <v>0</v>
      </c>
      <c r="AP156" s="37">
        <f>(AN156*E156)</f>
        <v>0</v>
      </c>
      <c r="AQ156" s="48">
        <f>IF(F156&gt;0,AP156*F156,AN156*E156)</f>
        <v>0</v>
      </c>
      <c r="AR156" s="47"/>
      <c r="AS156" s="34"/>
      <c r="AT156" s="65"/>
      <c r="AU156" s="65"/>
    </row>
    <row r="157" spans="1:238" s="25" customFormat="1" ht="15" customHeight="1" hidden="1">
      <c r="A157" s="123" t="s">
        <v>36</v>
      </c>
      <c r="B157" s="31"/>
      <c r="C157" s="29"/>
      <c r="D157" s="70"/>
      <c r="E157" s="87"/>
      <c r="F157" s="88"/>
      <c r="G157" s="32"/>
      <c r="H157" s="11"/>
      <c r="I157" s="33"/>
      <c r="J157" s="34"/>
      <c r="K157" s="35"/>
      <c r="L157" s="12"/>
      <c r="M157" s="34"/>
      <c r="N157" s="35"/>
      <c r="O157" s="12"/>
      <c r="P157" s="34"/>
      <c r="Q157" s="35"/>
      <c r="R157" s="26"/>
      <c r="S157" s="33"/>
      <c r="T157" s="34"/>
      <c r="U157" s="35"/>
      <c r="V157" s="12"/>
      <c r="W157" s="34"/>
      <c r="X157" s="35"/>
      <c r="Y157" s="12"/>
      <c r="Z157" s="34"/>
      <c r="AA157" s="35"/>
      <c r="AB157" s="26"/>
      <c r="AC157" s="75"/>
      <c r="AD157" s="12"/>
      <c r="AE157" s="34"/>
      <c r="AF157" s="35"/>
      <c r="AG157" s="12"/>
      <c r="AH157" s="34"/>
      <c r="AI157" s="35"/>
      <c r="AJ157" s="12"/>
      <c r="AK157" s="34"/>
      <c r="AL157" s="35"/>
      <c r="AM157" s="26"/>
      <c r="AN157" s="36"/>
      <c r="AO157" s="17"/>
      <c r="AP157" s="37"/>
      <c r="AQ157" s="48"/>
      <c r="AR157" s="32"/>
      <c r="AS157" s="31"/>
      <c r="AT157" s="65"/>
      <c r="AU157" s="65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</row>
    <row r="158" spans="1:238" s="25" customFormat="1" ht="15" customHeight="1" hidden="1">
      <c r="A158" s="120"/>
      <c r="B158" s="31"/>
      <c r="C158" s="29"/>
      <c r="D158" s="70"/>
      <c r="E158" s="87"/>
      <c r="F158" s="88"/>
      <c r="G158" s="32"/>
      <c r="H158" s="11"/>
      <c r="I158" s="33"/>
      <c r="J158" s="34"/>
      <c r="K158" s="35"/>
      <c r="L158" s="12"/>
      <c r="M158" s="34"/>
      <c r="N158" s="35"/>
      <c r="O158" s="12"/>
      <c r="P158" s="34"/>
      <c r="Q158" s="35"/>
      <c r="R158" s="26"/>
      <c r="S158" s="33"/>
      <c r="T158" s="34"/>
      <c r="U158" s="35"/>
      <c r="V158" s="12"/>
      <c r="W158" s="34"/>
      <c r="X158" s="35"/>
      <c r="Y158" s="12"/>
      <c r="Z158" s="34"/>
      <c r="AA158" s="35"/>
      <c r="AB158" s="26"/>
      <c r="AC158" s="75"/>
      <c r="AD158" s="12"/>
      <c r="AE158" s="34"/>
      <c r="AF158" s="35"/>
      <c r="AG158" s="12"/>
      <c r="AH158" s="34"/>
      <c r="AI158" s="35"/>
      <c r="AJ158" s="12"/>
      <c r="AK158" s="34"/>
      <c r="AL158" s="35"/>
      <c r="AM158" s="26"/>
      <c r="AN158" s="36">
        <f>(AM158+AB158+R158)</f>
        <v>0</v>
      </c>
      <c r="AO158" s="17">
        <f>(AN158/2.2046)</f>
        <v>0</v>
      </c>
      <c r="AP158" s="37">
        <f>(AN158*E158)</f>
        <v>0</v>
      </c>
      <c r="AQ158" s="48">
        <f>IF(F158&gt;0,AP158*F158,AN158*E158)</f>
        <v>0</v>
      </c>
      <c r="AR158" s="32"/>
      <c r="AS158" s="31"/>
      <c r="AT158" s="65"/>
      <c r="AU158" s="65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</row>
    <row r="159" spans="1:47" s="38" customFormat="1" ht="15" customHeight="1">
      <c r="A159" s="123" t="s">
        <v>37</v>
      </c>
      <c r="B159" s="34"/>
      <c r="C159" s="42"/>
      <c r="D159" s="71"/>
      <c r="E159" s="84"/>
      <c r="F159" s="57"/>
      <c r="G159" s="43"/>
      <c r="H159" s="11"/>
      <c r="I159" s="33"/>
      <c r="J159" s="34"/>
      <c r="K159" s="35"/>
      <c r="L159" s="12"/>
      <c r="M159" s="34"/>
      <c r="N159" s="35"/>
      <c r="O159" s="12"/>
      <c r="P159" s="34"/>
      <c r="Q159" s="35"/>
      <c r="R159" s="26"/>
      <c r="S159" s="107"/>
      <c r="T159" s="100"/>
      <c r="U159" s="108"/>
      <c r="V159" s="109"/>
      <c r="W159" s="100"/>
      <c r="X159" s="108"/>
      <c r="Y159" s="109"/>
      <c r="Z159" s="100"/>
      <c r="AA159" s="108"/>
      <c r="AB159" s="26"/>
      <c r="AC159" s="75"/>
      <c r="AD159" s="12"/>
      <c r="AE159" s="34"/>
      <c r="AF159" s="35"/>
      <c r="AG159" s="12"/>
      <c r="AH159" s="34"/>
      <c r="AI159" s="35"/>
      <c r="AJ159" s="12"/>
      <c r="AK159" s="34"/>
      <c r="AL159" s="35"/>
      <c r="AM159" s="26"/>
      <c r="AN159" s="36"/>
      <c r="AO159" s="17"/>
      <c r="AP159" s="37"/>
      <c r="AQ159" s="48"/>
      <c r="AR159" s="43"/>
      <c r="AS159" s="34"/>
      <c r="AT159" s="65"/>
      <c r="AU159" s="65"/>
    </row>
    <row r="160" spans="1:238" s="25" customFormat="1" ht="15" customHeight="1">
      <c r="A160" s="120" t="s">
        <v>109</v>
      </c>
      <c r="B160" s="31">
        <v>30</v>
      </c>
      <c r="C160" s="29">
        <v>160</v>
      </c>
      <c r="D160" s="70">
        <f>C160/2.2046</f>
        <v>72.57552390456318</v>
      </c>
      <c r="E160" s="87">
        <v>0.706</v>
      </c>
      <c r="F160" s="88"/>
      <c r="G160" s="32" t="s">
        <v>85</v>
      </c>
      <c r="H160" s="11"/>
      <c r="I160" s="33"/>
      <c r="J160" s="34"/>
      <c r="K160" s="35"/>
      <c r="L160" s="12"/>
      <c r="M160" s="34"/>
      <c r="N160" s="35"/>
      <c r="O160" s="12"/>
      <c r="P160" s="34"/>
      <c r="Q160" s="35"/>
      <c r="R160" s="26"/>
      <c r="S160" s="33"/>
      <c r="T160" s="34"/>
      <c r="U160" s="35"/>
      <c r="V160" s="12"/>
      <c r="W160" s="34"/>
      <c r="X160" s="35"/>
      <c r="Y160" s="12"/>
      <c r="Z160" s="34"/>
      <c r="AA160" s="35"/>
      <c r="AB160" s="26">
        <v>345</v>
      </c>
      <c r="AC160" s="75"/>
      <c r="AD160" s="12"/>
      <c r="AE160" s="34"/>
      <c r="AF160" s="35"/>
      <c r="AG160" s="12"/>
      <c r="AH160" s="34"/>
      <c r="AI160" s="35"/>
      <c r="AJ160" s="12"/>
      <c r="AK160" s="34"/>
      <c r="AL160" s="35"/>
      <c r="AM160" s="26"/>
      <c r="AN160" s="36">
        <f>(AM160+AB160+R160)</f>
        <v>345</v>
      </c>
      <c r="AO160" s="17">
        <f>(AN160/2.2046)</f>
        <v>156.49097341921436</v>
      </c>
      <c r="AP160" s="37">
        <f>(AN160*E160)</f>
        <v>243.57</v>
      </c>
      <c r="AQ160" s="48">
        <f>IF(F160&gt;0,AP160*F160,AN160*E160)</f>
        <v>243.57</v>
      </c>
      <c r="AR160" s="32" t="s">
        <v>85</v>
      </c>
      <c r="AS160" s="31">
        <v>30</v>
      </c>
      <c r="AT160" s="65">
        <v>1</v>
      </c>
      <c r="AU160" s="65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</row>
    <row r="161" spans="1:47" s="38" customFormat="1" ht="15" customHeight="1" hidden="1">
      <c r="A161" s="122" t="s">
        <v>38</v>
      </c>
      <c r="B161" s="34"/>
      <c r="C161" s="42"/>
      <c r="D161" s="71"/>
      <c r="E161" s="84"/>
      <c r="F161" s="57"/>
      <c r="G161" s="43"/>
      <c r="H161" s="11"/>
      <c r="I161" s="33"/>
      <c r="J161" s="34"/>
      <c r="K161" s="35"/>
      <c r="L161" s="12"/>
      <c r="M161" s="34"/>
      <c r="N161" s="35"/>
      <c r="O161" s="12"/>
      <c r="P161" s="34"/>
      <c r="Q161" s="35"/>
      <c r="R161" s="26"/>
      <c r="S161" s="107"/>
      <c r="T161" s="100"/>
      <c r="U161" s="108"/>
      <c r="V161" s="109"/>
      <c r="W161" s="100"/>
      <c r="X161" s="108"/>
      <c r="Y161" s="109"/>
      <c r="Z161" s="100"/>
      <c r="AA161" s="108"/>
      <c r="AB161" s="26"/>
      <c r="AC161" s="75"/>
      <c r="AD161" s="12"/>
      <c r="AE161" s="34"/>
      <c r="AF161" s="35"/>
      <c r="AG161" s="12"/>
      <c r="AH161" s="34"/>
      <c r="AI161" s="35"/>
      <c r="AJ161" s="12"/>
      <c r="AK161" s="34"/>
      <c r="AL161" s="35"/>
      <c r="AM161" s="26"/>
      <c r="AN161" s="36"/>
      <c r="AO161" s="17"/>
      <c r="AP161" s="37"/>
      <c r="AQ161" s="48"/>
      <c r="AR161" s="43"/>
      <c r="AS161" s="34"/>
      <c r="AT161" s="65"/>
      <c r="AU161" s="65"/>
    </row>
    <row r="162" spans="1:47" s="38" customFormat="1" ht="12.75" hidden="1">
      <c r="A162" s="121"/>
      <c r="B162" s="34"/>
      <c r="C162" s="42"/>
      <c r="D162" s="71"/>
      <c r="E162" s="84"/>
      <c r="F162" s="57"/>
      <c r="G162" s="43"/>
      <c r="H162" s="11"/>
      <c r="I162" s="33"/>
      <c r="J162" s="34"/>
      <c r="K162" s="35"/>
      <c r="L162" s="12"/>
      <c r="M162" s="34"/>
      <c r="N162" s="35"/>
      <c r="O162" s="12"/>
      <c r="P162" s="34"/>
      <c r="Q162" s="35"/>
      <c r="R162" s="26"/>
      <c r="S162" s="107"/>
      <c r="T162" s="100"/>
      <c r="U162" s="108"/>
      <c r="V162" s="109"/>
      <c r="W162" s="100"/>
      <c r="X162" s="108"/>
      <c r="Y162" s="109"/>
      <c r="Z162" s="100"/>
      <c r="AA162" s="108"/>
      <c r="AB162" s="26"/>
      <c r="AC162" s="75"/>
      <c r="AD162" s="12"/>
      <c r="AE162" s="34"/>
      <c r="AF162" s="35"/>
      <c r="AG162" s="12"/>
      <c r="AH162" s="34"/>
      <c r="AI162" s="35"/>
      <c r="AJ162" s="12"/>
      <c r="AK162" s="34"/>
      <c r="AL162" s="35"/>
      <c r="AM162" s="26"/>
      <c r="AN162" s="36">
        <f>(AM162+AB162+R162)</f>
        <v>0</v>
      </c>
      <c r="AO162" s="17">
        <f>(AN162/2.2046)</f>
        <v>0</v>
      </c>
      <c r="AP162" s="37">
        <f>(AN162*E162)</f>
        <v>0</v>
      </c>
      <c r="AQ162" s="48">
        <f>IF(F162&gt;0,AP162*F162,AN162*E162)</f>
        <v>0</v>
      </c>
      <c r="AR162" s="43"/>
      <c r="AS162" s="34"/>
      <c r="AT162" s="65"/>
      <c r="AU162" s="65"/>
    </row>
    <row r="163" spans="1:48" s="25" customFormat="1" ht="15" customHeight="1">
      <c r="A163" s="122" t="s">
        <v>39</v>
      </c>
      <c r="B163" s="31"/>
      <c r="C163" s="29"/>
      <c r="D163" s="70"/>
      <c r="E163" s="87"/>
      <c r="F163" s="88"/>
      <c r="G163" s="32"/>
      <c r="H163" s="11"/>
      <c r="I163" s="90"/>
      <c r="J163" s="34"/>
      <c r="K163" s="35"/>
      <c r="L163" s="12"/>
      <c r="M163" s="34"/>
      <c r="N163" s="35"/>
      <c r="O163" s="12"/>
      <c r="P163" s="34"/>
      <c r="Q163" s="35"/>
      <c r="R163" s="26"/>
      <c r="S163" s="33"/>
      <c r="T163" s="34"/>
      <c r="U163" s="35"/>
      <c r="V163" s="12"/>
      <c r="W163" s="34"/>
      <c r="X163" s="35"/>
      <c r="Y163" s="12"/>
      <c r="Z163" s="34"/>
      <c r="AA163" s="35"/>
      <c r="AB163" s="26"/>
      <c r="AC163" s="75"/>
      <c r="AD163" s="12"/>
      <c r="AE163" s="34"/>
      <c r="AF163" s="35"/>
      <c r="AG163" s="12"/>
      <c r="AH163" s="34"/>
      <c r="AI163" s="35"/>
      <c r="AJ163" s="12"/>
      <c r="AK163" s="34"/>
      <c r="AL163" s="35"/>
      <c r="AM163" s="26"/>
      <c r="AN163" s="36"/>
      <c r="AO163" s="17"/>
      <c r="AP163" s="37"/>
      <c r="AQ163" s="48"/>
      <c r="AR163" s="32"/>
      <c r="AS163" s="31"/>
      <c r="AT163" s="65"/>
      <c r="AU163" s="65"/>
      <c r="AV163" s="38"/>
    </row>
    <row r="164" spans="1:47" s="38" customFormat="1" ht="12.75">
      <c r="A164" s="120" t="s">
        <v>88</v>
      </c>
      <c r="B164" s="34">
        <v>27</v>
      </c>
      <c r="C164" s="42">
        <v>195.2</v>
      </c>
      <c r="D164" s="71">
        <f>C164/2.2046</f>
        <v>88.54213916356707</v>
      </c>
      <c r="E164" s="84">
        <v>0.6175</v>
      </c>
      <c r="F164" s="57"/>
      <c r="G164" s="58" t="s">
        <v>85</v>
      </c>
      <c r="H164" s="11"/>
      <c r="I164" s="33"/>
      <c r="J164" s="34"/>
      <c r="K164" s="35"/>
      <c r="L164" s="12"/>
      <c r="M164" s="34"/>
      <c r="N164" s="35"/>
      <c r="O164" s="12"/>
      <c r="P164" s="34"/>
      <c r="Q164" s="35"/>
      <c r="R164" s="26"/>
      <c r="S164" s="33"/>
      <c r="T164" s="34"/>
      <c r="U164" s="35"/>
      <c r="V164" s="12"/>
      <c r="W164" s="34"/>
      <c r="X164" s="35"/>
      <c r="Y164" s="12"/>
      <c r="Z164" s="34"/>
      <c r="AA164" s="35"/>
      <c r="AB164" s="26">
        <v>385</v>
      </c>
      <c r="AC164" s="75"/>
      <c r="AD164" s="12"/>
      <c r="AE164" s="34"/>
      <c r="AF164" s="35"/>
      <c r="AG164" s="12"/>
      <c r="AH164" s="34"/>
      <c r="AI164" s="35"/>
      <c r="AJ164" s="12"/>
      <c r="AK164" s="34"/>
      <c r="AL164" s="35"/>
      <c r="AM164" s="26"/>
      <c r="AN164" s="36">
        <f>(AM164+AB164+R164)</f>
        <v>385</v>
      </c>
      <c r="AO164" s="17">
        <f>(AN164/2.2046)</f>
        <v>174.63485439535515</v>
      </c>
      <c r="AP164" s="37">
        <f>(AN164*E164)</f>
        <v>237.7375</v>
      </c>
      <c r="AQ164" s="48">
        <f>IF(F164&gt;0,AP164*F164,AN164*E164)</f>
        <v>237.7375</v>
      </c>
      <c r="AR164" s="58" t="s">
        <v>85</v>
      </c>
      <c r="AS164" s="34">
        <v>27</v>
      </c>
      <c r="AT164" s="65">
        <v>1</v>
      </c>
      <c r="AU164" s="65"/>
    </row>
    <row r="165" spans="1:47" s="38" customFormat="1" ht="12.75" hidden="1">
      <c r="A165" s="122" t="s">
        <v>40</v>
      </c>
      <c r="B165" s="34"/>
      <c r="C165" s="42"/>
      <c r="D165" s="71"/>
      <c r="E165" s="84"/>
      <c r="F165" s="46"/>
      <c r="G165" s="47"/>
      <c r="H165" s="43"/>
      <c r="I165" s="90"/>
      <c r="J165" s="34"/>
      <c r="K165" s="35"/>
      <c r="L165" s="12"/>
      <c r="M165" s="34"/>
      <c r="N165" s="35"/>
      <c r="O165" s="12"/>
      <c r="P165" s="34"/>
      <c r="Q165" s="35"/>
      <c r="R165" s="26"/>
      <c r="S165" s="33"/>
      <c r="T165" s="34"/>
      <c r="U165" s="35"/>
      <c r="V165" s="12"/>
      <c r="W165" s="34"/>
      <c r="X165" s="35"/>
      <c r="Y165" s="12"/>
      <c r="Z165" s="34"/>
      <c r="AA165" s="35"/>
      <c r="AB165" s="26"/>
      <c r="AC165" s="75"/>
      <c r="AD165" s="12"/>
      <c r="AE165" s="34"/>
      <c r="AF165" s="35"/>
      <c r="AG165" s="12"/>
      <c r="AH165" s="34"/>
      <c r="AI165" s="35"/>
      <c r="AJ165" s="12"/>
      <c r="AK165" s="34"/>
      <c r="AL165" s="35"/>
      <c r="AM165" s="26"/>
      <c r="AN165" s="36"/>
      <c r="AO165" s="17"/>
      <c r="AP165" s="37"/>
      <c r="AQ165" s="48"/>
      <c r="AR165" s="47"/>
      <c r="AS165" s="34"/>
      <c r="AT165" s="65"/>
      <c r="AU165" s="65"/>
    </row>
    <row r="166" spans="1:47" s="38" customFormat="1" ht="12.75" hidden="1">
      <c r="A166" s="120"/>
      <c r="B166" s="34"/>
      <c r="C166" s="42"/>
      <c r="D166" s="71"/>
      <c r="E166" s="84"/>
      <c r="F166" s="57"/>
      <c r="G166" s="58"/>
      <c r="H166" s="11"/>
      <c r="I166" s="33"/>
      <c r="J166" s="34"/>
      <c r="K166" s="35"/>
      <c r="L166" s="12"/>
      <c r="M166" s="34"/>
      <c r="N166" s="35"/>
      <c r="O166" s="12"/>
      <c r="P166" s="34"/>
      <c r="Q166" s="35"/>
      <c r="R166" s="26"/>
      <c r="S166" s="33"/>
      <c r="T166" s="34"/>
      <c r="U166" s="35"/>
      <c r="V166" s="12"/>
      <c r="W166" s="34"/>
      <c r="X166" s="35"/>
      <c r="Y166" s="12"/>
      <c r="Z166" s="34"/>
      <c r="AA166" s="35"/>
      <c r="AB166" s="26"/>
      <c r="AC166" s="75"/>
      <c r="AD166" s="12"/>
      <c r="AE166" s="34"/>
      <c r="AF166" s="35"/>
      <c r="AG166" s="12"/>
      <c r="AH166" s="34"/>
      <c r="AI166" s="35"/>
      <c r="AJ166" s="12"/>
      <c r="AK166" s="34"/>
      <c r="AL166" s="35"/>
      <c r="AM166" s="26"/>
      <c r="AN166" s="36">
        <f>(AM166+AB166+R166)</f>
        <v>0</v>
      </c>
      <c r="AO166" s="17">
        <f>(AN166/2.2046)</f>
        <v>0</v>
      </c>
      <c r="AP166" s="37">
        <f>(AN166*E166)</f>
        <v>0</v>
      </c>
      <c r="AQ166" s="48">
        <f>IF(F166&gt;0,AP166*F166,AN166*E166)</f>
        <v>0</v>
      </c>
      <c r="AR166" s="58"/>
      <c r="AS166" s="34"/>
      <c r="AT166" s="65"/>
      <c r="AU166" s="65"/>
    </row>
    <row r="167" spans="1:47" s="38" customFormat="1" ht="12.75" hidden="1">
      <c r="A167" s="120"/>
      <c r="B167" s="34"/>
      <c r="C167" s="42"/>
      <c r="D167" s="71"/>
      <c r="E167" s="84"/>
      <c r="F167" s="57"/>
      <c r="G167" s="58"/>
      <c r="H167" s="11"/>
      <c r="I167" s="33"/>
      <c r="J167" s="34"/>
      <c r="K167" s="35"/>
      <c r="L167" s="12"/>
      <c r="M167" s="34"/>
      <c r="N167" s="35"/>
      <c r="O167" s="12"/>
      <c r="P167" s="34"/>
      <c r="Q167" s="35"/>
      <c r="R167" s="26"/>
      <c r="S167" s="33"/>
      <c r="T167" s="34"/>
      <c r="U167" s="35"/>
      <c r="V167" s="12"/>
      <c r="W167" s="34"/>
      <c r="X167" s="35"/>
      <c r="Y167" s="12"/>
      <c r="Z167" s="34"/>
      <c r="AA167" s="35"/>
      <c r="AB167" s="26"/>
      <c r="AC167" s="75"/>
      <c r="AD167" s="12"/>
      <c r="AE167" s="34"/>
      <c r="AF167" s="35"/>
      <c r="AG167" s="12"/>
      <c r="AH167" s="34"/>
      <c r="AI167" s="35"/>
      <c r="AJ167" s="12"/>
      <c r="AK167" s="34"/>
      <c r="AL167" s="35"/>
      <c r="AM167" s="26"/>
      <c r="AN167" s="36">
        <f>(AM167+AB167+R167)</f>
        <v>0</v>
      </c>
      <c r="AO167" s="17">
        <f>(AN167/2.2046)</f>
        <v>0</v>
      </c>
      <c r="AP167" s="37">
        <f>(AN167*E167)</f>
        <v>0</v>
      </c>
      <c r="AQ167" s="48">
        <f>IF(F167&gt;0,AP167*F167,AN167*E167)</f>
        <v>0</v>
      </c>
      <c r="AR167" s="58"/>
      <c r="AS167" s="34"/>
      <c r="AT167" s="65"/>
      <c r="AU167" s="65"/>
    </row>
    <row r="168" spans="1:47" s="38" customFormat="1" ht="12.75" hidden="1">
      <c r="A168" s="122" t="s">
        <v>41</v>
      </c>
      <c r="B168" s="34"/>
      <c r="C168" s="42"/>
      <c r="D168" s="71"/>
      <c r="E168" s="84"/>
      <c r="F168" s="46"/>
      <c r="G168" s="47"/>
      <c r="H168" s="43"/>
      <c r="I168" s="12"/>
      <c r="J168" s="34"/>
      <c r="K168" s="35"/>
      <c r="L168" s="12"/>
      <c r="M168" s="34"/>
      <c r="N168" s="35"/>
      <c r="O168" s="12"/>
      <c r="P168" s="34"/>
      <c r="Q168" s="35"/>
      <c r="R168" s="26"/>
      <c r="S168" s="33"/>
      <c r="T168" s="34"/>
      <c r="U168" s="35"/>
      <c r="V168" s="12"/>
      <c r="W168" s="34"/>
      <c r="X168" s="35"/>
      <c r="Y168" s="12"/>
      <c r="Z168" s="34"/>
      <c r="AA168" s="35"/>
      <c r="AB168" s="26"/>
      <c r="AC168" s="75"/>
      <c r="AD168" s="12"/>
      <c r="AE168" s="34"/>
      <c r="AF168" s="35"/>
      <c r="AG168" s="12"/>
      <c r="AH168" s="34"/>
      <c r="AI168" s="35"/>
      <c r="AJ168" s="12"/>
      <c r="AK168" s="34"/>
      <c r="AL168" s="35"/>
      <c r="AM168" s="26"/>
      <c r="AN168" s="36"/>
      <c r="AO168" s="17"/>
      <c r="AP168" s="37"/>
      <c r="AQ168" s="48"/>
      <c r="AR168" s="47"/>
      <c r="AS168" s="34"/>
      <c r="AT168" s="65"/>
      <c r="AU168" s="65"/>
    </row>
    <row r="169" spans="1:47" s="38" customFormat="1" ht="12.75" hidden="1">
      <c r="A169" s="120"/>
      <c r="B169" s="34"/>
      <c r="C169" s="42"/>
      <c r="D169" s="71"/>
      <c r="E169" s="84"/>
      <c r="F169" s="57"/>
      <c r="G169" s="58"/>
      <c r="H169" s="11">
        <v>242</v>
      </c>
      <c r="I169" s="33"/>
      <c r="J169" s="34"/>
      <c r="K169" s="35"/>
      <c r="L169" s="12"/>
      <c r="M169" s="34"/>
      <c r="N169" s="35"/>
      <c r="O169" s="12"/>
      <c r="P169" s="34"/>
      <c r="Q169" s="35"/>
      <c r="R169" s="26"/>
      <c r="S169" s="33"/>
      <c r="T169" s="34"/>
      <c r="U169" s="35"/>
      <c r="V169" s="12"/>
      <c r="W169" s="34"/>
      <c r="X169" s="35"/>
      <c r="Y169" s="12"/>
      <c r="Z169" s="34"/>
      <c r="AA169" s="35"/>
      <c r="AB169" s="26"/>
      <c r="AC169" s="75"/>
      <c r="AD169" s="12"/>
      <c r="AE169" s="34"/>
      <c r="AF169" s="35"/>
      <c r="AG169" s="12"/>
      <c r="AH169" s="34"/>
      <c r="AI169" s="35"/>
      <c r="AJ169" s="12"/>
      <c r="AK169" s="34"/>
      <c r="AL169" s="35"/>
      <c r="AM169" s="26"/>
      <c r="AN169" s="36">
        <f>(AM169+AB169+R169)</f>
        <v>0</v>
      </c>
      <c r="AO169" s="17">
        <f>(AN169/2.2046)</f>
        <v>0</v>
      </c>
      <c r="AP169" s="37">
        <f>(AN169*E169)</f>
        <v>0</v>
      </c>
      <c r="AQ169" s="48">
        <f>IF(F169&gt;0,AP169*F169,AN169*E169)</f>
        <v>0</v>
      </c>
      <c r="AR169" s="58"/>
      <c r="AS169" s="34"/>
      <c r="AT169" s="65"/>
      <c r="AU169" s="65"/>
    </row>
    <row r="170" spans="1:47" s="38" customFormat="1" ht="12.75" hidden="1">
      <c r="A170" s="120"/>
      <c r="B170" s="34"/>
      <c r="C170" s="42"/>
      <c r="D170" s="71"/>
      <c r="E170" s="84"/>
      <c r="F170" s="57"/>
      <c r="G170" s="58"/>
      <c r="H170" s="11">
        <v>242</v>
      </c>
      <c r="I170" s="33"/>
      <c r="J170" s="34"/>
      <c r="K170" s="35"/>
      <c r="L170" s="12"/>
      <c r="M170" s="34"/>
      <c r="N170" s="35"/>
      <c r="O170" s="12"/>
      <c r="P170" s="34"/>
      <c r="Q170" s="35"/>
      <c r="R170" s="26"/>
      <c r="S170" s="33"/>
      <c r="T170" s="34"/>
      <c r="U170" s="35"/>
      <c r="V170" s="12"/>
      <c r="W170" s="34"/>
      <c r="X170" s="35"/>
      <c r="Y170" s="12"/>
      <c r="Z170" s="34"/>
      <c r="AA170" s="35"/>
      <c r="AB170" s="26"/>
      <c r="AC170" s="75"/>
      <c r="AD170" s="12"/>
      <c r="AE170" s="34"/>
      <c r="AF170" s="35"/>
      <c r="AG170" s="12"/>
      <c r="AH170" s="34"/>
      <c r="AI170" s="35"/>
      <c r="AJ170" s="12"/>
      <c r="AK170" s="34"/>
      <c r="AL170" s="35"/>
      <c r="AM170" s="26"/>
      <c r="AN170" s="36">
        <f>(AM170+AB170+R170)</f>
        <v>0</v>
      </c>
      <c r="AO170" s="17">
        <f>(AN170/2.2046)</f>
        <v>0</v>
      </c>
      <c r="AP170" s="37">
        <f>(AN170*E170)</f>
        <v>0</v>
      </c>
      <c r="AQ170" s="48">
        <f>IF(F170&gt;0,AP170*F170,AN170*E170)</f>
        <v>0</v>
      </c>
      <c r="AR170" s="58"/>
      <c r="AS170" s="34"/>
      <c r="AT170" s="65"/>
      <c r="AU170" s="65"/>
    </row>
    <row r="171" spans="1:47" s="38" customFormat="1" ht="15" customHeight="1" hidden="1">
      <c r="A171" s="122" t="s">
        <v>42</v>
      </c>
      <c r="B171" s="34"/>
      <c r="C171" s="42"/>
      <c r="D171" s="70"/>
      <c r="E171" s="84"/>
      <c r="F171" s="44"/>
      <c r="G171" s="63"/>
      <c r="H171" s="43"/>
      <c r="I171" s="12"/>
      <c r="J171" s="34"/>
      <c r="K171" s="35"/>
      <c r="L171" s="12"/>
      <c r="M171" s="34"/>
      <c r="N171" s="35"/>
      <c r="O171" s="12"/>
      <c r="P171" s="34"/>
      <c r="Q171" s="35"/>
      <c r="R171" s="26"/>
      <c r="S171" s="33"/>
      <c r="T171" s="34"/>
      <c r="U171" s="35"/>
      <c r="V171" s="12"/>
      <c r="W171" s="34"/>
      <c r="X171" s="35"/>
      <c r="Y171" s="12"/>
      <c r="Z171" s="34"/>
      <c r="AA171" s="35"/>
      <c r="AB171" s="26"/>
      <c r="AC171" s="75"/>
      <c r="AD171" s="12"/>
      <c r="AE171" s="34"/>
      <c r="AF171" s="35"/>
      <c r="AG171" s="12"/>
      <c r="AH171" s="34"/>
      <c r="AI171" s="35"/>
      <c r="AJ171" s="12"/>
      <c r="AK171" s="34"/>
      <c r="AL171" s="35"/>
      <c r="AM171" s="26"/>
      <c r="AN171" s="36"/>
      <c r="AO171" s="17"/>
      <c r="AP171" s="37"/>
      <c r="AQ171" s="48"/>
      <c r="AR171" s="63"/>
      <c r="AS171" s="34"/>
      <c r="AT171" s="65"/>
      <c r="AU171" s="65"/>
    </row>
    <row r="172" spans="1:47" s="38" customFormat="1" ht="15" customHeight="1" hidden="1">
      <c r="A172" s="122" t="s">
        <v>43</v>
      </c>
      <c r="B172" s="34"/>
      <c r="C172" s="42"/>
      <c r="D172" s="70"/>
      <c r="E172" s="84"/>
      <c r="F172" s="44"/>
      <c r="G172" s="63"/>
      <c r="H172" s="43"/>
      <c r="I172" s="12"/>
      <c r="J172" s="34"/>
      <c r="K172" s="35"/>
      <c r="L172" s="12"/>
      <c r="M172" s="34"/>
      <c r="N172" s="35"/>
      <c r="O172" s="12"/>
      <c r="P172" s="34"/>
      <c r="Q172" s="35"/>
      <c r="R172" s="26"/>
      <c r="S172" s="33"/>
      <c r="T172" s="34"/>
      <c r="U172" s="35"/>
      <c r="V172" s="12"/>
      <c r="W172" s="34"/>
      <c r="X172" s="35"/>
      <c r="Y172" s="12"/>
      <c r="Z172" s="34"/>
      <c r="AA172" s="35"/>
      <c r="AB172" s="26"/>
      <c r="AC172" s="75"/>
      <c r="AD172" s="12"/>
      <c r="AE172" s="34"/>
      <c r="AF172" s="35"/>
      <c r="AG172" s="12"/>
      <c r="AH172" s="34"/>
      <c r="AI172" s="35"/>
      <c r="AJ172" s="12"/>
      <c r="AK172" s="34"/>
      <c r="AL172" s="35"/>
      <c r="AM172" s="26"/>
      <c r="AN172" s="36"/>
      <c r="AO172" s="17"/>
      <c r="AP172" s="37"/>
      <c r="AQ172" s="48"/>
      <c r="AR172" s="63"/>
      <c r="AS172" s="34"/>
      <c r="AT172" s="65"/>
      <c r="AU172" s="65"/>
    </row>
    <row r="173" spans="1:47" s="38" customFormat="1" ht="12.75" hidden="1">
      <c r="A173" s="120"/>
      <c r="B173" s="34"/>
      <c r="C173" s="42"/>
      <c r="D173" s="71"/>
      <c r="E173" s="84"/>
      <c r="F173" s="57"/>
      <c r="G173" s="58"/>
      <c r="H173" s="11"/>
      <c r="I173" s="33"/>
      <c r="J173" s="34"/>
      <c r="K173" s="35"/>
      <c r="L173" s="12"/>
      <c r="M173" s="34"/>
      <c r="N173" s="35"/>
      <c r="O173" s="12"/>
      <c r="P173" s="34"/>
      <c r="Q173" s="35"/>
      <c r="R173" s="26"/>
      <c r="S173" s="33"/>
      <c r="T173" s="34"/>
      <c r="U173" s="35"/>
      <c r="V173" s="12"/>
      <c r="W173" s="34"/>
      <c r="X173" s="35"/>
      <c r="Y173" s="12"/>
      <c r="Z173" s="34"/>
      <c r="AA173" s="35"/>
      <c r="AB173" s="26"/>
      <c r="AC173" s="75"/>
      <c r="AD173" s="12"/>
      <c r="AE173" s="34"/>
      <c r="AF173" s="35"/>
      <c r="AG173" s="12"/>
      <c r="AH173" s="34"/>
      <c r="AI173" s="35"/>
      <c r="AJ173" s="12"/>
      <c r="AK173" s="34"/>
      <c r="AL173" s="35"/>
      <c r="AM173" s="26"/>
      <c r="AN173" s="36">
        <f>(AM173+AB173+R173)</f>
        <v>0</v>
      </c>
      <c r="AO173" s="17">
        <f>(AN173/2.2046)</f>
        <v>0</v>
      </c>
      <c r="AP173" s="37">
        <f>(AN173*E173)</f>
        <v>0</v>
      </c>
      <c r="AQ173" s="48">
        <f>IF(F173&gt;0,AP173*F173,AN173*E173)</f>
        <v>0</v>
      </c>
      <c r="AR173" s="58"/>
      <c r="AS173" s="34"/>
      <c r="AT173" s="65"/>
      <c r="AU173" s="65"/>
    </row>
    <row r="174" spans="1:47" s="38" customFormat="1" ht="15" customHeight="1" hidden="1">
      <c r="A174" s="122" t="s">
        <v>44</v>
      </c>
      <c r="B174" s="34"/>
      <c r="C174" s="42"/>
      <c r="D174" s="70"/>
      <c r="E174" s="84"/>
      <c r="F174" s="44"/>
      <c r="G174" s="63"/>
      <c r="H174" s="43"/>
      <c r="I174" s="12"/>
      <c r="J174" s="34"/>
      <c r="K174" s="35"/>
      <c r="L174" s="12"/>
      <c r="M174" s="34"/>
      <c r="N174" s="35"/>
      <c r="O174" s="12"/>
      <c r="P174" s="34"/>
      <c r="Q174" s="35"/>
      <c r="R174" s="26"/>
      <c r="S174" s="33"/>
      <c r="T174" s="34"/>
      <c r="U174" s="35"/>
      <c r="V174" s="12"/>
      <c r="W174" s="34"/>
      <c r="X174" s="35"/>
      <c r="Y174" s="12"/>
      <c r="Z174" s="34"/>
      <c r="AA174" s="35"/>
      <c r="AB174" s="26"/>
      <c r="AC174" s="75"/>
      <c r="AD174" s="12"/>
      <c r="AE174" s="34"/>
      <c r="AF174" s="35"/>
      <c r="AG174" s="12"/>
      <c r="AH174" s="34"/>
      <c r="AI174" s="35"/>
      <c r="AJ174" s="12"/>
      <c r="AK174" s="34"/>
      <c r="AL174" s="35"/>
      <c r="AM174" s="26"/>
      <c r="AN174" s="36"/>
      <c r="AO174" s="17"/>
      <c r="AP174" s="37"/>
      <c r="AQ174" s="48"/>
      <c r="AR174" s="63"/>
      <c r="AS174" s="34"/>
      <c r="AT174" s="65"/>
      <c r="AU174" s="65"/>
    </row>
    <row r="175" spans="1:47" s="38" customFormat="1" ht="12.75" hidden="1">
      <c r="A175" s="120"/>
      <c r="B175" s="34"/>
      <c r="C175" s="42"/>
      <c r="D175" s="71"/>
      <c r="E175" s="84"/>
      <c r="F175" s="57"/>
      <c r="G175" s="58"/>
      <c r="H175" s="11"/>
      <c r="I175" s="33"/>
      <c r="J175" s="34"/>
      <c r="K175" s="35"/>
      <c r="L175" s="12"/>
      <c r="M175" s="34"/>
      <c r="N175" s="35"/>
      <c r="O175" s="12"/>
      <c r="P175" s="34"/>
      <c r="Q175" s="35"/>
      <c r="R175" s="26"/>
      <c r="S175" s="33"/>
      <c r="T175" s="34"/>
      <c r="U175" s="35"/>
      <c r="V175" s="12"/>
      <c r="W175" s="34"/>
      <c r="X175" s="35"/>
      <c r="Y175" s="12"/>
      <c r="Z175" s="34"/>
      <c r="AA175" s="35"/>
      <c r="AB175" s="26"/>
      <c r="AC175" s="75"/>
      <c r="AD175" s="12"/>
      <c r="AE175" s="34"/>
      <c r="AF175" s="35"/>
      <c r="AG175" s="12"/>
      <c r="AH175" s="34"/>
      <c r="AI175" s="35"/>
      <c r="AJ175" s="12"/>
      <c r="AK175" s="34"/>
      <c r="AL175" s="35"/>
      <c r="AM175" s="26"/>
      <c r="AN175" s="36">
        <f>(AM175+AB175+R175)</f>
        <v>0</v>
      </c>
      <c r="AO175" s="17">
        <f>(AN175/2.2046)</f>
        <v>0</v>
      </c>
      <c r="AP175" s="37">
        <f>(AN175*E175)</f>
        <v>0</v>
      </c>
      <c r="AQ175" s="48">
        <f>IF(F175&gt;0,AP175*F175,AN175*E175)</f>
        <v>0</v>
      </c>
      <c r="AR175" s="58"/>
      <c r="AS175" s="34"/>
      <c r="AT175" s="65"/>
      <c r="AU175" s="65"/>
    </row>
    <row r="176" spans="1:47" s="38" customFormat="1" ht="15" customHeight="1" hidden="1">
      <c r="A176" s="89" t="s">
        <v>45</v>
      </c>
      <c r="B176" s="34"/>
      <c r="C176" s="42"/>
      <c r="D176" s="71"/>
      <c r="E176" s="84"/>
      <c r="F176" s="44"/>
      <c r="G176" s="63"/>
      <c r="H176" s="43"/>
      <c r="I176" s="12"/>
      <c r="J176" s="34"/>
      <c r="K176" s="35"/>
      <c r="L176" s="12"/>
      <c r="M176" s="34"/>
      <c r="N176" s="35"/>
      <c r="O176" s="12"/>
      <c r="P176" s="34"/>
      <c r="Q176" s="35"/>
      <c r="R176" s="26"/>
      <c r="S176" s="33"/>
      <c r="T176" s="34"/>
      <c r="U176" s="35"/>
      <c r="V176" s="12"/>
      <c r="W176" s="34"/>
      <c r="X176" s="35"/>
      <c r="Y176" s="12"/>
      <c r="Z176" s="34"/>
      <c r="AA176" s="35"/>
      <c r="AB176" s="26"/>
      <c r="AC176" s="75"/>
      <c r="AD176" s="12"/>
      <c r="AE176" s="34"/>
      <c r="AF176" s="35"/>
      <c r="AG176" s="12"/>
      <c r="AH176" s="34"/>
      <c r="AI176" s="35"/>
      <c r="AJ176" s="12"/>
      <c r="AK176" s="34"/>
      <c r="AL176" s="35"/>
      <c r="AM176" s="26"/>
      <c r="AN176" s="36"/>
      <c r="AO176" s="17"/>
      <c r="AP176" s="37"/>
      <c r="AQ176" s="48"/>
      <c r="AR176" s="63"/>
      <c r="AS176" s="34"/>
      <c r="AT176" s="65"/>
      <c r="AU176" s="65"/>
    </row>
    <row r="177" spans="1:47" s="38" customFormat="1" ht="12.75" hidden="1">
      <c r="A177" s="28"/>
      <c r="B177" s="34"/>
      <c r="C177" s="42"/>
      <c r="D177" s="71"/>
      <c r="E177" s="84"/>
      <c r="F177" s="57"/>
      <c r="G177" s="58"/>
      <c r="H177" s="11"/>
      <c r="I177" s="33"/>
      <c r="J177" s="34"/>
      <c r="K177" s="35"/>
      <c r="L177" s="12"/>
      <c r="M177" s="34"/>
      <c r="N177" s="35"/>
      <c r="O177" s="12"/>
      <c r="P177" s="34"/>
      <c r="Q177" s="35"/>
      <c r="R177" s="26">
        <f>IF(COUNT(J177,M177)&gt;2,"out",MAX(K177,N177,Q177))</f>
        <v>0</v>
      </c>
      <c r="S177" s="33"/>
      <c r="T177" s="34"/>
      <c r="U177" s="35"/>
      <c r="V177" s="12"/>
      <c r="W177" s="34"/>
      <c r="X177" s="35"/>
      <c r="Y177" s="12"/>
      <c r="Z177" s="34"/>
      <c r="AA177" s="35"/>
      <c r="AB177" s="26">
        <f>MAX(U177,X177,AA177)</f>
        <v>0</v>
      </c>
      <c r="AC177" s="75">
        <f>SUM(AB177,R177)</f>
        <v>0</v>
      </c>
      <c r="AD177" s="12"/>
      <c r="AE177" s="34"/>
      <c r="AF177" s="35"/>
      <c r="AG177" s="12"/>
      <c r="AH177" s="34"/>
      <c r="AI177" s="35"/>
      <c r="AJ177" s="12"/>
      <c r="AK177" s="34"/>
      <c r="AL177" s="35"/>
      <c r="AM177" s="26">
        <f>MAX(AF177,AI177,AL177)</f>
        <v>0</v>
      </c>
      <c r="AN177" s="36">
        <f>(AM177+AB177+R177)</f>
        <v>0</v>
      </c>
      <c r="AO177" s="17">
        <f>(AN177/2.2046)</f>
        <v>0</v>
      </c>
      <c r="AP177" s="37">
        <f>(AN177*E177)</f>
        <v>0</v>
      </c>
      <c r="AQ177" s="48">
        <f>IF(F177&gt;0,AP177*F177,AN177*E177)</f>
        <v>0</v>
      </c>
      <c r="AR177" s="58"/>
      <c r="AS177" s="34"/>
      <c r="AT177" s="65"/>
      <c r="AU177" s="65"/>
    </row>
    <row r="178" spans="1:47" s="38" customFormat="1" ht="15" customHeight="1">
      <c r="A178" s="122" t="s">
        <v>64</v>
      </c>
      <c r="B178" s="34"/>
      <c r="C178" s="42"/>
      <c r="D178" s="70"/>
      <c r="E178" s="84"/>
      <c r="F178" s="44"/>
      <c r="G178" s="63"/>
      <c r="H178" s="43"/>
      <c r="I178" s="12"/>
      <c r="J178" s="34"/>
      <c r="K178" s="35"/>
      <c r="L178" s="12"/>
      <c r="M178" s="34"/>
      <c r="N178" s="35"/>
      <c r="O178" s="12"/>
      <c r="P178" s="34"/>
      <c r="Q178" s="35"/>
      <c r="R178" s="26"/>
      <c r="S178" s="33"/>
      <c r="T178" s="34"/>
      <c r="U178" s="35"/>
      <c r="V178" s="12"/>
      <c r="W178" s="34"/>
      <c r="X178" s="35"/>
      <c r="Y178" s="12"/>
      <c r="Z178" s="34"/>
      <c r="AA178" s="35"/>
      <c r="AB178" s="26"/>
      <c r="AC178" s="75"/>
      <c r="AD178" s="12"/>
      <c r="AE178" s="34"/>
      <c r="AF178" s="35"/>
      <c r="AG178" s="12"/>
      <c r="AH178" s="34"/>
      <c r="AI178" s="35"/>
      <c r="AJ178" s="12"/>
      <c r="AK178" s="34"/>
      <c r="AL178" s="35"/>
      <c r="AM178" s="26"/>
      <c r="AN178" s="36"/>
      <c r="AO178" s="17"/>
      <c r="AP178" s="37"/>
      <c r="AQ178" s="48"/>
      <c r="AR178" s="63"/>
      <c r="AS178" s="34"/>
      <c r="AT178" s="65"/>
      <c r="AU178" s="65"/>
    </row>
    <row r="179" spans="1:47" s="38" customFormat="1" ht="12.75">
      <c r="A179" s="120" t="s">
        <v>84</v>
      </c>
      <c r="B179" s="34">
        <v>18</v>
      </c>
      <c r="C179" s="42">
        <v>200.5</v>
      </c>
      <c r="D179" s="71">
        <f>C179/2.2046</f>
        <v>90.94620339290574</v>
      </c>
      <c r="E179" s="84">
        <v>0.6084</v>
      </c>
      <c r="F179" s="57"/>
      <c r="G179" s="58" t="s">
        <v>85</v>
      </c>
      <c r="H179" s="11"/>
      <c r="I179" s="33"/>
      <c r="J179" s="34"/>
      <c r="K179" s="35"/>
      <c r="L179" s="12"/>
      <c r="M179" s="34"/>
      <c r="N179" s="35"/>
      <c r="O179" s="12"/>
      <c r="P179" s="34"/>
      <c r="Q179" s="35"/>
      <c r="R179" s="26"/>
      <c r="S179" s="33"/>
      <c r="T179" s="34"/>
      <c r="U179" s="35"/>
      <c r="V179" s="12"/>
      <c r="W179" s="34"/>
      <c r="X179" s="35"/>
      <c r="Y179" s="12"/>
      <c r="Z179" s="34"/>
      <c r="AA179" s="35"/>
      <c r="AB179" s="26">
        <v>200</v>
      </c>
      <c r="AC179" s="75"/>
      <c r="AD179" s="12"/>
      <c r="AE179" s="34"/>
      <c r="AF179" s="35"/>
      <c r="AG179" s="12"/>
      <c r="AH179" s="34"/>
      <c r="AI179" s="35"/>
      <c r="AJ179" s="12"/>
      <c r="AK179" s="34"/>
      <c r="AL179" s="35"/>
      <c r="AM179" s="26"/>
      <c r="AN179" s="36">
        <f>(AM179+AB179+R179)</f>
        <v>200</v>
      </c>
      <c r="AO179" s="17">
        <f>(AN179/2.2046)</f>
        <v>90.71940488070398</v>
      </c>
      <c r="AP179" s="37">
        <f>(AN179*E179)</f>
        <v>121.68</v>
      </c>
      <c r="AQ179" s="48">
        <f>IF(F179&gt;0,AP179*F179,AN179*E179)</f>
        <v>121.68</v>
      </c>
      <c r="AR179" s="58" t="s">
        <v>85</v>
      </c>
      <c r="AS179" s="34">
        <v>18</v>
      </c>
      <c r="AT179" s="65">
        <v>1</v>
      </c>
      <c r="AU179" s="65"/>
    </row>
    <row r="180" spans="1:47" s="38" customFormat="1" ht="15" customHeight="1">
      <c r="A180" s="89" t="s">
        <v>86</v>
      </c>
      <c r="B180" s="34"/>
      <c r="C180" s="42"/>
      <c r="D180" s="71"/>
      <c r="E180" s="84"/>
      <c r="F180" s="44"/>
      <c r="G180" s="63"/>
      <c r="H180" s="43"/>
      <c r="I180" s="12"/>
      <c r="J180" s="34"/>
      <c r="K180" s="35"/>
      <c r="L180" s="12"/>
      <c r="M180" s="34"/>
      <c r="N180" s="35"/>
      <c r="O180" s="12"/>
      <c r="P180" s="34"/>
      <c r="Q180" s="35"/>
      <c r="R180" s="26"/>
      <c r="S180" s="33"/>
      <c r="T180" s="34"/>
      <c r="U180" s="35"/>
      <c r="V180" s="12"/>
      <c r="W180" s="34"/>
      <c r="X180" s="35"/>
      <c r="Y180" s="12"/>
      <c r="Z180" s="34"/>
      <c r="AA180" s="35"/>
      <c r="AB180" s="26"/>
      <c r="AC180" s="75"/>
      <c r="AD180" s="12"/>
      <c r="AE180" s="34"/>
      <c r="AF180" s="35"/>
      <c r="AG180" s="12"/>
      <c r="AH180" s="34"/>
      <c r="AI180" s="35"/>
      <c r="AJ180" s="12"/>
      <c r="AK180" s="34"/>
      <c r="AL180" s="35"/>
      <c r="AM180" s="26"/>
      <c r="AN180" s="36"/>
      <c r="AO180" s="17"/>
      <c r="AP180" s="37"/>
      <c r="AQ180" s="48"/>
      <c r="AR180" s="63"/>
      <c r="AS180" s="34"/>
      <c r="AT180" s="65"/>
      <c r="AU180" s="65"/>
    </row>
    <row r="181" spans="1:47" s="38" customFormat="1" ht="12.75">
      <c r="A181" s="28" t="s">
        <v>87</v>
      </c>
      <c r="B181" s="34">
        <v>27</v>
      </c>
      <c r="C181" s="42">
        <v>192.7</v>
      </c>
      <c r="D181" s="71">
        <f>C181/2.2046</f>
        <v>87.40814660255828</v>
      </c>
      <c r="E181" s="84">
        <v>0.6222</v>
      </c>
      <c r="F181" s="57"/>
      <c r="G181" s="58" t="s">
        <v>85</v>
      </c>
      <c r="H181" s="11"/>
      <c r="I181" s="33"/>
      <c r="J181" s="34"/>
      <c r="K181" s="35"/>
      <c r="L181" s="12"/>
      <c r="M181" s="34"/>
      <c r="N181" s="35"/>
      <c r="O181" s="12"/>
      <c r="P181" s="34"/>
      <c r="Q181" s="35"/>
      <c r="R181" s="26"/>
      <c r="S181" s="33"/>
      <c r="T181" s="34"/>
      <c r="U181" s="35"/>
      <c r="V181" s="12"/>
      <c r="W181" s="34"/>
      <c r="X181" s="35"/>
      <c r="Y181" s="12"/>
      <c r="Z181" s="34"/>
      <c r="AA181" s="35"/>
      <c r="AB181" s="26">
        <v>415</v>
      </c>
      <c r="AC181" s="75">
        <f>SUM(AB181,R181)</f>
        <v>415</v>
      </c>
      <c r="AD181" s="12"/>
      <c r="AE181" s="34"/>
      <c r="AF181" s="35"/>
      <c r="AG181" s="12"/>
      <c r="AH181" s="34"/>
      <c r="AI181" s="35"/>
      <c r="AJ181" s="12"/>
      <c r="AK181" s="34"/>
      <c r="AL181" s="35"/>
      <c r="AM181" s="26"/>
      <c r="AN181" s="36">
        <f>(AM181+AB181+R181)</f>
        <v>415</v>
      </c>
      <c r="AO181" s="17">
        <f>(AN181/2.2046)</f>
        <v>188.24276512746076</v>
      </c>
      <c r="AP181" s="37">
        <f>(AN181*E181)</f>
        <v>258.21299999999997</v>
      </c>
      <c r="AQ181" s="48">
        <f>IF(F181&gt;0,AP181*F181,AN181*E181)</f>
        <v>258.21299999999997</v>
      </c>
      <c r="AR181" s="58" t="s">
        <v>85</v>
      </c>
      <c r="AS181" s="34">
        <v>27</v>
      </c>
      <c r="AT181" s="65">
        <v>1</v>
      </c>
      <c r="AU181" s="65"/>
    </row>
    <row r="182" spans="1:47" s="38" customFormat="1" ht="15" customHeight="1">
      <c r="A182" s="91" t="s">
        <v>110</v>
      </c>
      <c r="B182" s="5"/>
      <c r="C182" s="86"/>
      <c r="D182" s="70"/>
      <c r="E182" s="87"/>
      <c r="F182" s="92"/>
      <c r="G182" s="93"/>
      <c r="H182" s="43"/>
      <c r="I182" s="12"/>
      <c r="J182" s="34"/>
      <c r="K182" s="35"/>
      <c r="L182" s="12"/>
      <c r="M182" s="34"/>
      <c r="N182" s="35"/>
      <c r="O182" s="12"/>
      <c r="P182" s="34"/>
      <c r="Q182" s="35"/>
      <c r="R182" s="26"/>
      <c r="S182" s="33"/>
      <c r="T182" s="34"/>
      <c r="U182" s="35"/>
      <c r="V182" s="12"/>
      <c r="W182" s="34"/>
      <c r="X182" s="35"/>
      <c r="Y182" s="12"/>
      <c r="Z182" s="34"/>
      <c r="AA182" s="35"/>
      <c r="AB182" s="26"/>
      <c r="AC182" s="75"/>
      <c r="AD182" s="12"/>
      <c r="AE182" s="34"/>
      <c r="AF182" s="35"/>
      <c r="AG182" s="12"/>
      <c r="AH182" s="34"/>
      <c r="AI182" s="35"/>
      <c r="AJ182" s="12"/>
      <c r="AK182" s="34"/>
      <c r="AL182" s="35"/>
      <c r="AM182" s="26"/>
      <c r="AN182" s="36"/>
      <c r="AO182" s="17"/>
      <c r="AP182" s="37"/>
      <c r="AQ182" s="48"/>
      <c r="AR182" s="93"/>
      <c r="AS182" s="5"/>
      <c r="AT182" s="65"/>
      <c r="AU182" s="65"/>
    </row>
    <row r="183" spans="1:47" s="25" customFormat="1" ht="15" customHeight="1">
      <c r="A183" s="28" t="s">
        <v>111</v>
      </c>
      <c r="B183" s="5">
        <v>47</v>
      </c>
      <c r="C183" s="86">
        <v>164</v>
      </c>
      <c r="D183" s="70">
        <f>C183/2.2046</f>
        <v>74.38991200217727</v>
      </c>
      <c r="E183" s="87">
        <v>0.8406</v>
      </c>
      <c r="F183" s="92">
        <v>1.082</v>
      </c>
      <c r="G183" s="93" t="s">
        <v>85</v>
      </c>
      <c r="H183" s="43"/>
      <c r="I183" s="12"/>
      <c r="J183" s="34"/>
      <c r="K183" s="35"/>
      <c r="L183" s="12"/>
      <c r="M183" s="34"/>
      <c r="N183" s="35"/>
      <c r="O183" s="12"/>
      <c r="P183" s="34"/>
      <c r="Q183" s="35"/>
      <c r="R183" s="26"/>
      <c r="S183" s="33"/>
      <c r="T183" s="34"/>
      <c r="U183" s="35"/>
      <c r="V183" s="12"/>
      <c r="W183" s="34"/>
      <c r="X183" s="35"/>
      <c r="Y183" s="12"/>
      <c r="Z183" s="34"/>
      <c r="AA183" s="35"/>
      <c r="AB183" s="26">
        <v>165</v>
      </c>
      <c r="AC183" s="75">
        <f>SUM(AB183,R183)</f>
        <v>165</v>
      </c>
      <c r="AD183" s="12"/>
      <c r="AE183" s="34"/>
      <c r="AF183" s="35"/>
      <c r="AG183" s="12"/>
      <c r="AH183" s="34"/>
      <c r="AI183" s="35"/>
      <c r="AJ183" s="12"/>
      <c r="AK183" s="34"/>
      <c r="AL183" s="35"/>
      <c r="AM183" s="26"/>
      <c r="AN183" s="36">
        <f>(AM183+AB183+R183)</f>
        <v>165</v>
      </c>
      <c r="AO183" s="17">
        <f>(AN183/2.2046)</f>
        <v>74.84350902658078</v>
      </c>
      <c r="AP183" s="37">
        <f>(AN183*E183)</f>
        <v>138.699</v>
      </c>
      <c r="AQ183" s="48">
        <f>IF(F183&gt;0,AP183*F183,AN183*E183)</f>
        <v>150.07231800000002</v>
      </c>
      <c r="AR183" s="93" t="s">
        <v>85</v>
      </c>
      <c r="AS183" s="5">
        <v>47</v>
      </c>
      <c r="AT183" s="65">
        <v>1</v>
      </c>
      <c r="AU183" s="65"/>
    </row>
    <row r="184" spans="1:47" s="25" customFormat="1" ht="15" customHeight="1" hidden="1">
      <c r="A184" s="89" t="s">
        <v>47</v>
      </c>
      <c r="B184" s="5"/>
      <c r="C184" s="86"/>
      <c r="D184" s="70"/>
      <c r="E184" s="87"/>
      <c r="F184" s="92"/>
      <c r="G184" s="93"/>
      <c r="H184" s="43"/>
      <c r="I184" s="12"/>
      <c r="J184" s="34"/>
      <c r="K184" s="35"/>
      <c r="L184" s="12"/>
      <c r="M184" s="34"/>
      <c r="N184" s="35"/>
      <c r="O184" s="12"/>
      <c r="P184" s="34"/>
      <c r="Q184" s="35"/>
      <c r="R184" s="26"/>
      <c r="S184" s="33"/>
      <c r="T184" s="34"/>
      <c r="U184" s="35"/>
      <c r="V184" s="12"/>
      <c r="W184" s="34"/>
      <c r="X184" s="35"/>
      <c r="Y184" s="12"/>
      <c r="Z184" s="34"/>
      <c r="AA184" s="35"/>
      <c r="AB184" s="26"/>
      <c r="AC184" s="75"/>
      <c r="AD184" s="12"/>
      <c r="AE184" s="34"/>
      <c r="AF184" s="35"/>
      <c r="AG184" s="12"/>
      <c r="AH184" s="34"/>
      <c r="AI184" s="35"/>
      <c r="AJ184" s="12"/>
      <c r="AK184" s="34"/>
      <c r="AL184" s="35"/>
      <c r="AM184" s="26"/>
      <c r="AN184" s="36"/>
      <c r="AO184" s="17"/>
      <c r="AP184" s="37"/>
      <c r="AQ184" s="48"/>
      <c r="AR184" s="93"/>
      <c r="AS184" s="5"/>
      <c r="AT184" s="65"/>
      <c r="AU184" s="65"/>
    </row>
    <row r="185" spans="1:47" s="25" customFormat="1" ht="15" customHeight="1" hidden="1">
      <c r="A185" s="16"/>
      <c r="B185" s="5"/>
      <c r="C185" s="86"/>
      <c r="D185" s="70"/>
      <c r="E185" s="87"/>
      <c r="F185" s="92"/>
      <c r="G185" s="93"/>
      <c r="H185" s="41"/>
      <c r="I185" s="6"/>
      <c r="J185" s="5"/>
      <c r="K185" s="9"/>
      <c r="L185" s="6"/>
      <c r="M185" s="5"/>
      <c r="N185" s="9"/>
      <c r="O185" s="6"/>
      <c r="P185" s="5"/>
      <c r="Q185" s="9"/>
      <c r="R185" s="26">
        <f>IF(COUNT(J185,M185)&gt;2,"out",MAX(K185,N185,Q185))</f>
        <v>0</v>
      </c>
      <c r="S185" s="8"/>
      <c r="T185" s="5"/>
      <c r="U185" s="9"/>
      <c r="V185" s="6"/>
      <c r="W185" s="5"/>
      <c r="X185" s="9"/>
      <c r="Y185" s="6"/>
      <c r="Z185" s="5"/>
      <c r="AA185" s="9"/>
      <c r="AB185" s="26">
        <f>MAX(U185,X185,AA185)</f>
        <v>0</v>
      </c>
      <c r="AC185" s="75">
        <f>SUM(AB185,R185)</f>
        <v>0</v>
      </c>
      <c r="AD185" s="6"/>
      <c r="AE185" s="5"/>
      <c r="AF185" s="9"/>
      <c r="AG185" s="6"/>
      <c r="AH185" s="5"/>
      <c r="AI185" s="9"/>
      <c r="AJ185" s="6"/>
      <c r="AK185" s="5"/>
      <c r="AL185" s="9"/>
      <c r="AM185" s="26">
        <f>MAX(AF185,AI185,AL185)</f>
        <v>0</v>
      </c>
      <c r="AN185" s="36">
        <f>(AM185+AB185+R185)</f>
        <v>0</v>
      </c>
      <c r="AO185" s="17">
        <f>(AN185/2.2046)</f>
        <v>0</v>
      </c>
      <c r="AP185" s="37">
        <f>(AN185*E185)</f>
        <v>0</v>
      </c>
      <c r="AQ185" s="48">
        <f>IF(F185&gt;0,AP185*F185,AN185*E185)</f>
        <v>0</v>
      </c>
      <c r="AR185" s="93"/>
      <c r="AS185" s="5"/>
      <c r="AT185" s="66"/>
      <c r="AU185" s="66"/>
    </row>
    <row r="186" spans="1:47" s="25" customFormat="1" ht="15" customHeight="1" hidden="1">
      <c r="A186" s="91" t="s">
        <v>48</v>
      </c>
      <c r="B186" s="5"/>
      <c r="C186" s="86"/>
      <c r="D186" s="70"/>
      <c r="E186" s="87"/>
      <c r="F186" s="92"/>
      <c r="G186" s="93"/>
      <c r="H186" s="41"/>
      <c r="I186" s="94"/>
      <c r="J186" s="5"/>
      <c r="K186" s="9"/>
      <c r="L186" s="6"/>
      <c r="M186" s="5"/>
      <c r="N186" s="9"/>
      <c r="O186" s="6"/>
      <c r="P186" s="5"/>
      <c r="Q186" s="9"/>
      <c r="R186" s="26"/>
      <c r="S186" s="8"/>
      <c r="T186" s="5"/>
      <c r="U186" s="9"/>
      <c r="V186" s="6"/>
      <c r="W186" s="5"/>
      <c r="X186" s="9"/>
      <c r="Y186" s="6"/>
      <c r="Z186" s="5"/>
      <c r="AA186" s="9"/>
      <c r="AB186" s="26"/>
      <c r="AC186" s="75"/>
      <c r="AD186" s="6"/>
      <c r="AE186" s="5"/>
      <c r="AF186" s="9"/>
      <c r="AG186" s="6"/>
      <c r="AH186" s="5"/>
      <c r="AI186" s="9"/>
      <c r="AJ186" s="6"/>
      <c r="AK186" s="5"/>
      <c r="AL186" s="9"/>
      <c r="AM186" s="26"/>
      <c r="AN186" s="36"/>
      <c r="AO186" s="17"/>
      <c r="AP186" s="37"/>
      <c r="AQ186" s="48"/>
      <c r="AR186" s="93"/>
      <c r="AS186" s="5"/>
      <c r="AT186" s="66"/>
      <c r="AU186" s="66"/>
    </row>
    <row r="187" spans="1:47" s="25" customFormat="1" ht="15" customHeight="1" hidden="1">
      <c r="A187" s="16"/>
      <c r="B187" s="5"/>
      <c r="C187" s="86"/>
      <c r="D187" s="70">
        <f>C187/2.2046</f>
        <v>0</v>
      </c>
      <c r="E187" s="87"/>
      <c r="F187" s="92"/>
      <c r="G187" s="93"/>
      <c r="H187" s="41"/>
      <c r="I187" s="6"/>
      <c r="J187" s="5"/>
      <c r="K187" s="9"/>
      <c r="L187" s="6"/>
      <c r="M187" s="5"/>
      <c r="N187" s="9"/>
      <c r="O187" s="6"/>
      <c r="P187" s="5"/>
      <c r="Q187" s="9"/>
      <c r="R187" s="26">
        <f>IF(COUNT(J187,M187)&gt;2,"out",MAX(K187,N187,Q187))</f>
        <v>0</v>
      </c>
      <c r="S187" s="8"/>
      <c r="T187" s="5"/>
      <c r="U187" s="9"/>
      <c r="V187" s="6"/>
      <c r="W187" s="5"/>
      <c r="X187" s="9"/>
      <c r="Y187" s="6"/>
      <c r="Z187" s="5"/>
      <c r="AA187" s="9"/>
      <c r="AB187" s="26">
        <f>MAX(U187,X187,AA187)</f>
        <v>0</v>
      </c>
      <c r="AC187" s="75">
        <f>SUM(AB187,R187)</f>
        <v>0</v>
      </c>
      <c r="AD187" s="6"/>
      <c r="AE187" s="5"/>
      <c r="AF187" s="9"/>
      <c r="AG187" s="6"/>
      <c r="AH187" s="5"/>
      <c r="AI187" s="9"/>
      <c r="AJ187" s="6"/>
      <c r="AK187" s="5"/>
      <c r="AL187" s="9"/>
      <c r="AM187" s="26">
        <f>MAX(AF187,AI187,AL187)</f>
        <v>0</v>
      </c>
      <c r="AN187" s="36">
        <f>(AM187+AB187+R187)</f>
        <v>0</v>
      </c>
      <c r="AO187" s="17">
        <f>(AN187/2.2046)</f>
        <v>0</v>
      </c>
      <c r="AP187" s="37">
        <f>(AN187*E187)</f>
        <v>0</v>
      </c>
      <c r="AQ187" s="48">
        <f>IF(F187&gt;0,AP187*F187,AN187*E187)</f>
        <v>0</v>
      </c>
      <c r="AR187" s="93"/>
      <c r="AS187" s="5"/>
      <c r="AT187" s="66"/>
      <c r="AU187" s="66"/>
    </row>
    <row r="188" spans="1:47" s="38" customFormat="1" ht="12.75" hidden="1">
      <c r="A188" s="30"/>
      <c r="B188" s="34"/>
      <c r="C188" s="42"/>
      <c r="D188" s="70">
        <f>C188/2.2046</f>
        <v>0</v>
      </c>
      <c r="E188" s="84"/>
      <c r="F188" s="46"/>
      <c r="G188" s="47"/>
      <c r="H188" s="43"/>
      <c r="I188" s="12"/>
      <c r="J188" s="34"/>
      <c r="K188" s="35">
        <f>IF(J188&gt;0,0,I188)</f>
        <v>0</v>
      </c>
      <c r="L188" s="12"/>
      <c r="M188" s="34"/>
      <c r="N188" s="35">
        <f>IF(M188&gt;0,0,L188)</f>
        <v>0</v>
      </c>
      <c r="O188" s="12"/>
      <c r="P188" s="34"/>
      <c r="Q188" s="35">
        <f>IF(P188&gt;0,0,O188)</f>
        <v>0</v>
      </c>
      <c r="R188" s="26">
        <f>IF(COUNT(J188,M188)&gt;2,"out",MAX(K188,N188,Q188))</f>
        <v>0</v>
      </c>
      <c r="S188" s="33"/>
      <c r="T188" s="34"/>
      <c r="U188" s="35">
        <f>IF(T188&gt;0,0,S188)</f>
        <v>0</v>
      </c>
      <c r="V188" s="12"/>
      <c r="W188" s="34"/>
      <c r="X188" s="35">
        <f>IF(W188&gt;0,0,V188)</f>
        <v>0</v>
      </c>
      <c r="Y188" s="12"/>
      <c r="Z188" s="34"/>
      <c r="AA188" s="35">
        <f>IF(Z188&gt;0,0,Y188)</f>
        <v>0</v>
      </c>
      <c r="AB188" s="26">
        <f>MAX(U188,X188,AA188)</f>
        <v>0</v>
      </c>
      <c r="AC188" s="75">
        <f>SUM(AB188,R188)</f>
        <v>0</v>
      </c>
      <c r="AD188" s="12"/>
      <c r="AE188" s="34"/>
      <c r="AF188" s="35">
        <f>IF(AE188&gt;0,0,AD188)</f>
        <v>0</v>
      </c>
      <c r="AG188" s="12"/>
      <c r="AH188" s="34"/>
      <c r="AI188" s="35">
        <f>IF(AH188&gt;0,0,AG188)</f>
        <v>0</v>
      </c>
      <c r="AJ188" s="12"/>
      <c r="AK188" s="34"/>
      <c r="AL188" s="35">
        <f>IF(AK188&gt;0,0,AJ188)</f>
        <v>0</v>
      </c>
      <c r="AM188" s="26">
        <f>MAX(AF188,AI188,AL188)</f>
        <v>0</v>
      </c>
      <c r="AN188" s="36">
        <f>(AM188+AB188+R188)</f>
        <v>0</v>
      </c>
      <c r="AO188" s="17">
        <f>(AN188/2.2046)</f>
        <v>0</v>
      </c>
      <c r="AP188" s="37">
        <f>(AN188*E188)</f>
        <v>0</v>
      </c>
      <c r="AQ188" s="48">
        <f>IF(F188&gt;0,AP188*F188,AN188*E188)</f>
        <v>0</v>
      </c>
      <c r="AR188" s="47"/>
      <c r="AS188" s="34"/>
      <c r="AT188" s="65"/>
      <c r="AU188" s="65"/>
    </row>
    <row r="189" spans="1:47" s="38" customFormat="1" ht="12.75" hidden="1">
      <c r="A189" s="30"/>
      <c r="B189" s="34"/>
      <c r="C189" s="42"/>
      <c r="D189" s="70">
        <f>C189/2.2046</f>
        <v>0</v>
      </c>
      <c r="E189" s="84"/>
      <c r="F189" s="46"/>
      <c r="G189" s="47"/>
      <c r="H189" s="43"/>
      <c r="I189" s="12"/>
      <c r="J189" s="34"/>
      <c r="K189" s="35">
        <f>IF(J189&gt;0,0,I189)</f>
        <v>0</v>
      </c>
      <c r="L189" s="12"/>
      <c r="M189" s="34"/>
      <c r="N189" s="35">
        <f>IF(M189&gt;0,0,L189)</f>
        <v>0</v>
      </c>
      <c r="O189" s="12"/>
      <c r="P189" s="34"/>
      <c r="Q189" s="35">
        <f>IF(P189&gt;0,0,O189)</f>
        <v>0</v>
      </c>
      <c r="R189" s="26">
        <f>IF(COUNT(J189,M189)&gt;2,"out",MAX(K189,N189,Q189))</f>
        <v>0</v>
      </c>
      <c r="S189" s="33"/>
      <c r="T189" s="34"/>
      <c r="U189" s="35">
        <f>IF(T189&gt;0,0,S189)</f>
        <v>0</v>
      </c>
      <c r="V189" s="12"/>
      <c r="W189" s="34"/>
      <c r="X189" s="35">
        <f>IF(W189&gt;0,0,V189)</f>
        <v>0</v>
      </c>
      <c r="Y189" s="12"/>
      <c r="Z189" s="34"/>
      <c r="AA189" s="35">
        <f>IF(Z189&gt;0,0,Y189)</f>
        <v>0</v>
      </c>
      <c r="AB189" s="26">
        <f>MAX(U189,X189,AA189)</f>
        <v>0</v>
      </c>
      <c r="AC189" s="75">
        <f>SUM(AB189,R189)</f>
        <v>0</v>
      </c>
      <c r="AD189" s="12"/>
      <c r="AE189" s="34"/>
      <c r="AF189" s="35">
        <f>IF(AE189&gt;0,0,AD189)</f>
        <v>0</v>
      </c>
      <c r="AG189" s="12"/>
      <c r="AH189" s="34"/>
      <c r="AI189" s="35">
        <f>IF(AH189&gt;0,0,AG189)</f>
        <v>0</v>
      </c>
      <c r="AJ189" s="12"/>
      <c r="AK189" s="34"/>
      <c r="AL189" s="35">
        <f>IF(AK189&gt;0,0,AJ189)</f>
        <v>0</v>
      </c>
      <c r="AM189" s="26">
        <f>MAX(AF189,AI189,AL189)</f>
        <v>0</v>
      </c>
      <c r="AN189" s="36">
        <f>(AM189+AB189+R189)</f>
        <v>0</v>
      </c>
      <c r="AO189" s="17">
        <f>(AN189/2.2046)</f>
        <v>0</v>
      </c>
      <c r="AP189" s="37">
        <f>(AN189*E189)</f>
        <v>0</v>
      </c>
      <c r="AQ189" s="48">
        <f>IF(F189&gt;0,AP189*F189,AN189*E189)</f>
        <v>0</v>
      </c>
      <c r="AR189" s="47"/>
      <c r="AS189" s="34"/>
      <c r="AT189" s="65"/>
      <c r="AU189" s="65"/>
    </row>
    <row r="190" spans="1:47" s="38" customFormat="1" ht="12.75" hidden="1">
      <c r="A190" s="30"/>
      <c r="B190" s="34"/>
      <c r="C190" s="42"/>
      <c r="D190" s="70">
        <f>C190/2.2046</f>
        <v>0</v>
      </c>
      <c r="E190" s="84"/>
      <c r="F190" s="44"/>
      <c r="G190" s="45"/>
      <c r="H190" s="43"/>
      <c r="I190" s="12"/>
      <c r="J190" s="34"/>
      <c r="K190" s="35">
        <f>IF(J190&gt;0,0,I190)</f>
        <v>0</v>
      </c>
      <c r="L190" s="12"/>
      <c r="M190" s="34"/>
      <c r="N190" s="35">
        <f>IF(M190&gt;0,0,L190)</f>
        <v>0</v>
      </c>
      <c r="O190" s="12"/>
      <c r="P190" s="34"/>
      <c r="Q190" s="35">
        <f>IF(P190&gt;0,0,O190)</f>
        <v>0</v>
      </c>
      <c r="R190" s="26">
        <f>IF(COUNT(J190,M190)&gt;2,"out",MAX(K190,N190,Q190))</f>
        <v>0</v>
      </c>
      <c r="S190" s="33"/>
      <c r="T190" s="34"/>
      <c r="U190" s="35">
        <f>IF(T190&gt;0,0,S190)</f>
        <v>0</v>
      </c>
      <c r="V190" s="12"/>
      <c r="W190" s="34"/>
      <c r="X190" s="35">
        <f>IF(W190&gt;0,0,V190)</f>
        <v>0</v>
      </c>
      <c r="Y190" s="12"/>
      <c r="Z190" s="34"/>
      <c r="AA190" s="35">
        <f>IF(Z190&gt;0,0,Y190)</f>
        <v>0</v>
      </c>
      <c r="AB190" s="26">
        <f>MAX(U190,X190,AA190)</f>
        <v>0</v>
      </c>
      <c r="AC190" s="75">
        <f>SUM(AB190,R190)</f>
        <v>0</v>
      </c>
      <c r="AD190" s="12"/>
      <c r="AE190" s="34"/>
      <c r="AF190" s="35">
        <f>IF(AE190&gt;0,0,AD190)</f>
        <v>0</v>
      </c>
      <c r="AG190" s="12"/>
      <c r="AH190" s="34"/>
      <c r="AI190" s="35">
        <f>IF(AH190&gt;0,0,AG190)</f>
        <v>0</v>
      </c>
      <c r="AJ190" s="12"/>
      <c r="AK190" s="34"/>
      <c r="AL190" s="35">
        <f>IF(AK190&gt;0,0,AJ190)</f>
        <v>0</v>
      </c>
      <c r="AM190" s="26">
        <f>MAX(AF190,AI190,AL190)</f>
        <v>0</v>
      </c>
      <c r="AN190" s="36">
        <f>(AM190+AB190+R190)</f>
        <v>0</v>
      </c>
      <c r="AO190" s="17">
        <f>(AN190/2.2046)</f>
        <v>0</v>
      </c>
      <c r="AP190" s="37">
        <f>(AN190*E190)</f>
        <v>0</v>
      </c>
      <c r="AQ190" s="48">
        <f>IF(F190&gt;0,AP190*F190,AN190*E190)</f>
        <v>0</v>
      </c>
      <c r="AR190" s="45"/>
      <c r="AS190" s="34"/>
      <c r="AT190" s="65"/>
      <c r="AU190" s="65"/>
    </row>
    <row r="191" spans="1:47" s="38" customFormat="1" ht="12.75" hidden="1">
      <c r="A191" s="28"/>
      <c r="B191" s="34"/>
      <c r="C191" s="42"/>
      <c r="D191" s="70">
        <f>C191/2.2046</f>
        <v>0</v>
      </c>
      <c r="E191" s="115"/>
      <c r="F191" s="57"/>
      <c r="G191" s="43"/>
      <c r="H191" s="11"/>
      <c r="I191" s="33"/>
      <c r="J191" s="34"/>
      <c r="K191" s="35">
        <f>IF(J191&gt;0,0,I191)</f>
        <v>0</v>
      </c>
      <c r="L191" s="12"/>
      <c r="M191" s="34"/>
      <c r="N191" s="35">
        <f>IF(M191&gt;0,0,L191)</f>
        <v>0</v>
      </c>
      <c r="O191" s="12"/>
      <c r="P191" s="34"/>
      <c r="Q191" s="35">
        <f>IF(P191&gt;0,0,O191)</f>
        <v>0</v>
      </c>
      <c r="R191" s="26">
        <f>IF(COUNT(J191,M191)&gt;2,"out",MAX(K191,N191,Q191))</f>
        <v>0</v>
      </c>
      <c r="S191" s="33"/>
      <c r="T191" s="34"/>
      <c r="U191" s="35">
        <f>IF(T191&gt;0,0,S191)</f>
        <v>0</v>
      </c>
      <c r="V191" s="12"/>
      <c r="W191" s="34"/>
      <c r="X191" s="35">
        <f>IF(W191&gt;0,0,V191)</f>
        <v>0</v>
      </c>
      <c r="Y191" s="12"/>
      <c r="Z191" s="34"/>
      <c r="AA191" s="35">
        <f>IF(Z191&gt;0,0,Y191)</f>
        <v>0</v>
      </c>
      <c r="AB191" s="26">
        <f>MAX(U191,X191,AA191)</f>
        <v>0</v>
      </c>
      <c r="AC191" s="75">
        <f>SUM(AB191,R191)</f>
        <v>0</v>
      </c>
      <c r="AD191" s="12"/>
      <c r="AE191" s="34"/>
      <c r="AF191" s="35">
        <f>IF(AE191&gt;0,0,AD191)</f>
        <v>0</v>
      </c>
      <c r="AG191" s="12"/>
      <c r="AH191" s="34"/>
      <c r="AI191" s="35">
        <f>IF(AH191&gt;0,0,AG191)</f>
        <v>0</v>
      </c>
      <c r="AJ191" s="12"/>
      <c r="AK191" s="34"/>
      <c r="AL191" s="35">
        <f>IF(AK191&gt;0,0,AJ191)</f>
        <v>0</v>
      </c>
      <c r="AM191" s="26">
        <f>MAX(AF191,AI191,AL191)</f>
        <v>0</v>
      </c>
      <c r="AN191" s="36">
        <f>(AM191+AB191+R191)</f>
        <v>0</v>
      </c>
      <c r="AO191" s="17">
        <f>(AN191/2.2046)</f>
        <v>0</v>
      </c>
      <c r="AP191" s="37">
        <f>(AN191*E191)</f>
        <v>0</v>
      </c>
      <c r="AQ191" s="48">
        <f>IF(F191&gt;0,AP191*F191,AN191*E191)</f>
        <v>0</v>
      </c>
      <c r="AR191" s="43"/>
      <c r="AS191" s="34"/>
      <c r="AT191" s="65"/>
      <c r="AU191" s="65"/>
    </row>
  </sheetData>
  <sheetProtection/>
  <printOptions horizontalCentered="1" verticalCentered="1"/>
  <pageMargins left="0.25" right="0.46" top="1" bottom="0" header="0.38" footer="0.29"/>
  <pageSetup horizontalDpi="600" verticalDpi="600" orientation="landscape" scale="75" r:id="rId1"/>
  <headerFooter alignWithMargins="0">
    <oddHeader>&amp;LSouth Carolina&amp;CMayhem in North Myrtle Beach&amp;RJuly 24th,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C152"/>
  <sheetViews>
    <sheetView view="pageBreakPreview" zoomScaleNormal="110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22.7109375" style="13" customWidth="1"/>
    <col min="2" max="2" width="3.57421875" style="13" customWidth="1"/>
    <col min="3" max="4" width="9.7109375" style="13" customWidth="1"/>
    <col min="5" max="6" width="8.57421875" style="13" customWidth="1"/>
    <col min="7" max="8" width="7.140625" style="13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8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3" width="9.7109375" style="14" customWidth="1"/>
    <col min="44" max="44" width="3.57421875" style="13" customWidth="1"/>
    <col min="45" max="45" width="3.8515625" style="67" customWidth="1"/>
    <col min="46" max="46" width="22.140625" style="14" customWidth="1"/>
    <col min="47" max="16384" width="9.140625" style="10" customWidth="1"/>
  </cols>
  <sheetData>
    <row r="1" spans="1:46" s="56" customFormat="1" ht="90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2" t="s">
        <v>1</v>
      </c>
      <c r="AS1" s="55" t="s">
        <v>17</v>
      </c>
      <c r="AT1" s="55" t="s">
        <v>19</v>
      </c>
    </row>
    <row r="2" spans="1:46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83"/>
      <c r="AT2" s="83"/>
    </row>
    <row r="3" spans="1:46" s="38" customFormat="1" ht="12.75">
      <c r="A3" s="28"/>
      <c r="B3" s="34"/>
      <c r="C3" s="42"/>
      <c r="D3" s="71">
        <f aca="true" t="shared" si="0" ref="D3:D12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v>0</v>
      </c>
      <c r="AC3" s="75">
        <f aca="true" t="shared" si="1" ref="AC3:AC12"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2" ref="AM3:AM12">MAX(AF3,AI3,AL3)</f>
        <v>0</v>
      </c>
      <c r="AN3" s="36">
        <f aca="true" t="shared" si="3" ref="AN3:AN12">(AM3+AB3+R3)</f>
        <v>0</v>
      </c>
      <c r="AO3" s="17">
        <f aca="true" t="shared" si="4" ref="AO3:AO12">(AN3/2.2046)</f>
        <v>0</v>
      </c>
      <c r="AP3" s="37">
        <f aca="true" t="shared" si="5" ref="AP3:AP12">(AN3*E3)</f>
        <v>0</v>
      </c>
      <c r="AQ3" s="48">
        <f aca="true" t="shared" si="6" ref="AQ3:AQ12">IF(F3&gt;0,AP3*F3,AN3*E3)</f>
        <v>0</v>
      </c>
      <c r="AR3" s="34"/>
      <c r="AS3" s="65"/>
      <c r="AT3" s="65"/>
    </row>
    <row r="4" spans="1:46" s="38" customFormat="1" ht="12.75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aca="true" t="shared" si="7" ref="R4:R12">IF(COUNT(J4,M4)&gt;2,"out",MAX(K4,N4,Q4))</f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aca="true" t="shared" si="8" ref="AB4:AB12">MAX(U4,X4,AA4)</f>
        <v>0</v>
      </c>
      <c r="AC4" s="75">
        <f t="shared" si="1"/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2"/>
        <v>0</v>
      </c>
      <c r="AN4" s="36">
        <f t="shared" si="3"/>
        <v>0</v>
      </c>
      <c r="AO4" s="17">
        <f t="shared" si="4"/>
        <v>0</v>
      </c>
      <c r="AP4" s="37">
        <f t="shared" si="5"/>
        <v>0</v>
      </c>
      <c r="AQ4" s="48">
        <f t="shared" si="6"/>
        <v>0</v>
      </c>
      <c r="AR4" s="34"/>
      <c r="AS4" s="65"/>
      <c r="AT4" s="65"/>
    </row>
    <row r="5" spans="1:46" s="38" customFormat="1" ht="12.75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7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8"/>
        <v>0</v>
      </c>
      <c r="AC5" s="75">
        <f t="shared" si="1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2"/>
        <v>0</v>
      </c>
      <c r="AN5" s="36">
        <f t="shared" si="3"/>
        <v>0</v>
      </c>
      <c r="AO5" s="17">
        <f t="shared" si="4"/>
        <v>0</v>
      </c>
      <c r="AP5" s="37">
        <f t="shared" si="5"/>
        <v>0</v>
      </c>
      <c r="AQ5" s="48">
        <f t="shared" si="6"/>
        <v>0</v>
      </c>
      <c r="AR5" s="34"/>
      <c r="AS5" s="65"/>
      <c r="AT5" s="65"/>
    </row>
    <row r="6" spans="1:46" s="38" customFormat="1" ht="12.75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7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8"/>
        <v>0</v>
      </c>
      <c r="AC6" s="75">
        <f t="shared" si="1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2"/>
        <v>0</v>
      </c>
      <c r="AN6" s="36">
        <f t="shared" si="3"/>
        <v>0</v>
      </c>
      <c r="AO6" s="17">
        <f t="shared" si="4"/>
        <v>0</v>
      </c>
      <c r="AP6" s="37">
        <f t="shared" si="5"/>
        <v>0</v>
      </c>
      <c r="AQ6" s="48">
        <f t="shared" si="6"/>
        <v>0</v>
      </c>
      <c r="AR6" s="34"/>
      <c r="AS6" s="65"/>
      <c r="AT6" s="65"/>
    </row>
    <row r="7" spans="1:46" s="38" customFormat="1" ht="12.75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7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8"/>
        <v>0</v>
      </c>
      <c r="AC7" s="75">
        <f t="shared" si="1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2"/>
        <v>0</v>
      </c>
      <c r="AN7" s="36">
        <f t="shared" si="3"/>
        <v>0</v>
      </c>
      <c r="AO7" s="17">
        <f t="shared" si="4"/>
        <v>0</v>
      </c>
      <c r="AP7" s="37">
        <f t="shared" si="5"/>
        <v>0</v>
      </c>
      <c r="AQ7" s="48">
        <f t="shared" si="6"/>
        <v>0</v>
      </c>
      <c r="AR7" s="34"/>
      <c r="AS7" s="65"/>
      <c r="AT7" s="65"/>
    </row>
    <row r="8" spans="1:46" s="38" customFormat="1" ht="12.75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7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8"/>
        <v>0</v>
      </c>
      <c r="AC8" s="75">
        <f t="shared" si="1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2"/>
        <v>0</v>
      </c>
      <c r="AN8" s="36">
        <f t="shared" si="3"/>
        <v>0</v>
      </c>
      <c r="AO8" s="17">
        <f t="shared" si="4"/>
        <v>0</v>
      </c>
      <c r="AP8" s="37">
        <f t="shared" si="5"/>
        <v>0</v>
      </c>
      <c r="AQ8" s="48">
        <f t="shared" si="6"/>
        <v>0</v>
      </c>
      <c r="AR8" s="34"/>
      <c r="AS8" s="65"/>
      <c r="AT8" s="65"/>
    </row>
    <row r="9" spans="1:46" s="38" customFormat="1" ht="12.75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7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8"/>
        <v>0</v>
      </c>
      <c r="AC9" s="75">
        <f t="shared" si="1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2"/>
        <v>0</v>
      </c>
      <c r="AN9" s="36">
        <f t="shared" si="3"/>
        <v>0</v>
      </c>
      <c r="AO9" s="17">
        <f t="shared" si="4"/>
        <v>0</v>
      </c>
      <c r="AP9" s="37">
        <f t="shared" si="5"/>
        <v>0</v>
      </c>
      <c r="AQ9" s="48">
        <f t="shared" si="6"/>
        <v>0</v>
      </c>
      <c r="AR9" s="34"/>
      <c r="AS9" s="65"/>
      <c r="AT9" s="65"/>
    </row>
    <row r="10" spans="1:46" s="38" customFormat="1" ht="12.75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7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8"/>
        <v>0</v>
      </c>
      <c r="AC10" s="75">
        <f t="shared" si="1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2"/>
        <v>0</v>
      </c>
      <c r="AN10" s="36">
        <f t="shared" si="3"/>
        <v>0</v>
      </c>
      <c r="AO10" s="17">
        <f t="shared" si="4"/>
        <v>0</v>
      </c>
      <c r="AP10" s="37">
        <f t="shared" si="5"/>
        <v>0</v>
      </c>
      <c r="AQ10" s="48">
        <f t="shared" si="6"/>
        <v>0</v>
      </c>
      <c r="AR10" s="34"/>
      <c r="AS10" s="65"/>
      <c r="AT10" s="65"/>
    </row>
    <row r="11" spans="1:46" s="38" customFormat="1" ht="12.75">
      <c r="A11" s="28"/>
      <c r="B11" s="34"/>
      <c r="C11" s="42"/>
      <c r="D11" s="71">
        <f t="shared" si="0"/>
        <v>0</v>
      </c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>
        <f t="shared" si="7"/>
        <v>0</v>
      </c>
      <c r="S11" s="33"/>
      <c r="T11" s="34"/>
      <c r="U11" s="35"/>
      <c r="V11" s="12"/>
      <c r="W11" s="34"/>
      <c r="X11" s="35"/>
      <c r="Y11" s="12"/>
      <c r="Z11" s="34"/>
      <c r="AA11" s="35"/>
      <c r="AB11" s="26">
        <f t="shared" si="8"/>
        <v>0</v>
      </c>
      <c r="AC11" s="75">
        <f t="shared" si="1"/>
        <v>0</v>
      </c>
      <c r="AD11" s="12"/>
      <c r="AE11" s="34"/>
      <c r="AF11" s="35"/>
      <c r="AG11" s="12"/>
      <c r="AH11" s="34"/>
      <c r="AI11" s="35"/>
      <c r="AJ11" s="12"/>
      <c r="AK11" s="34"/>
      <c r="AL11" s="35"/>
      <c r="AM11" s="26">
        <f t="shared" si="2"/>
        <v>0</v>
      </c>
      <c r="AN11" s="36">
        <f t="shared" si="3"/>
        <v>0</v>
      </c>
      <c r="AO11" s="17">
        <f t="shared" si="4"/>
        <v>0</v>
      </c>
      <c r="AP11" s="37">
        <f t="shared" si="5"/>
        <v>0</v>
      </c>
      <c r="AQ11" s="48">
        <f t="shared" si="6"/>
        <v>0</v>
      </c>
      <c r="AR11" s="34"/>
      <c r="AS11" s="65"/>
      <c r="AT11" s="65"/>
    </row>
    <row r="12" spans="1:46" s="38" customFormat="1" ht="12.75">
      <c r="A12" s="28"/>
      <c r="B12" s="34"/>
      <c r="C12" s="42"/>
      <c r="D12" s="71">
        <f t="shared" si="0"/>
        <v>0</v>
      </c>
      <c r="E12" s="84"/>
      <c r="F12" s="57"/>
      <c r="G12" s="58"/>
      <c r="H12" s="11"/>
      <c r="I12" s="33"/>
      <c r="J12" s="34"/>
      <c r="K12" s="35"/>
      <c r="L12" s="12"/>
      <c r="M12" s="34"/>
      <c r="N12" s="35"/>
      <c r="O12" s="12"/>
      <c r="P12" s="34"/>
      <c r="Q12" s="35"/>
      <c r="R12" s="26">
        <f t="shared" si="7"/>
        <v>0</v>
      </c>
      <c r="S12" s="33"/>
      <c r="T12" s="34"/>
      <c r="U12" s="35"/>
      <c r="V12" s="12"/>
      <c r="W12" s="34"/>
      <c r="X12" s="35"/>
      <c r="Y12" s="12"/>
      <c r="Z12" s="34"/>
      <c r="AA12" s="35"/>
      <c r="AB12" s="26">
        <f t="shared" si="8"/>
        <v>0</v>
      </c>
      <c r="AC12" s="75">
        <f t="shared" si="1"/>
        <v>0</v>
      </c>
      <c r="AD12" s="12"/>
      <c r="AE12" s="34"/>
      <c r="AF12" s="35"/>
      <c r="AG12" s="12"/>
      <c r="AH12" s="34"/>
      <c r="AI12" s="35"/>
      <c r="AJ12" s="12"/>
      <c r="AK12" s="34"/>
      <c r="AL12" s="35"/>
      <c r="AM12" s="26">
        <f t="shared" si="2"/>
        <v>0</v>
      </c>
      <c r="AN12" s="36">
        <f t="shared" si="3"/>
        <v>0</v>
      </c>
      <c r="AO12" s="17">
        <f t="shared" si="4"/>
        <v>0</v>
      </c>
      <c r="AP12" s="37">
        <f t="shared" si="5"/>
        <v>0</v>
      </c>
      <c r="AQ12" s="48">
        <f t="shared" si="6"/>
        <v>0</v>
      </c>
      <c r="AR12" s="34"/>
      <c r="AS12" s="65"/>
      <c r="AT12" s="65"/>
    </row>
    <row r="13" spans="1:46" s="38" customFormat="1" ht="15" customHeight="1">
      <c r="A13" s="85" t="s">
        <v>30</v>
      </c>
      <c r="B13" s="34"/>
      <c r="C13" s="42"/>
      <c r="D13" s="71"/>
      <c r="E13" s="84"/>
      <c r="F13" s="59"/>
      <c r="G13" s="60"/>
      <c r="H13" s="11"/>
      <c r="I13" s="33"/>
      <c r="J13" s="34"/>
      <c r="K13" s="35"/>
      <c r="L13" s="12"/>
      <c r="M13" s="34"/>
      <c r="N13" s="35"/>
      <c r="O13" s="12"/>
      <c r="P13" s="34"/>
      <c r="Q13" s="35"/>
      <c r="R13" s="26"/>
      <c r="S13" s="33"/>
      <c r="T13" s="34"/>
      <c r="U13" s="35"/>
      <c r="V13" s="12"/>
      <c r="W13" s="34"/>
      <c r="X13" s="35"/>
      <c r="Y13" s="12"/>
      <c r="Z13" s="34"/>
      <c r="AA13" s="35"/>
      <c r="AB13" s="26"/>
      <c r="AC13" s="75"/>
      <c r="AD13" s="12"/>
      <c r="AE13" s="34"/>
      <c r="AF13" s="35"/>
      <c r="AG13" s="12"/>
      <c r="AH13" s="34"/>
      <c r="AI13" s="35"/>
      <c r="AJ13" s="12"/>
      <c r="AK13" s="34"/>
      <c r="AL13" s="35"/>
      <c r="AM13" s="26"/>
      <c r="AN13" s="36"/>
      <c r="AO13" s="17"/>
      <c r="AP13" s="37"/>
      <c r="AQ13" s="48"/>
      <c r="AR13" s="34"/>
      <c r="AS13" s="65"/>
      <c r="AT13" s="65"/>
    </row>
    <row r="14" spans="1:46" s="38" customFormat="1" ht="12.75">
      <c r="A14" s="28"/>
      <c r="B14" s="34"/>
      <c r="C14" s="42"/>
      <c r="D14" s="71">
        <f>C14/2.2046</f>
        <v>0</v>
      </c>
      <c r="E14" s="84"/>
      <c r="F14" s="57"/>
      <c r="G14" s="58"/>
      <c r="H14" s="11"/>
      <c r="I14" s="33"/>
      <c r="J14" s="34"/>
      <c r="K14" s="35"/>
      <c r="L14" s="12"/>
      <c r="M14" s="34"/>
      <c r="N14" s="35"/>
      <c r="O14" s="12"/>
      <c r="P14" s="34"/>
      <c r="Q14" s="35"/>
      <c r="R14" s="26">
        <f>IF(COUNT(J14,M14)&gt;2,"out",MAX(K14,N14,Q14))</f>
        <v>0</v>
      </c>
      <c r="S14" s="33"/>
      <c r="T14" s="34"/>
      <c r="U14" s="35"/>
      <c r="V14" s="12"/>
      <c r="W14" s="34"/>
      <c r="X14" s="35"/>
      <c r="Y14" s="12"/>
      <c r="Z14" s="34"/>
      <c r="AA14" s="35"/>
      <c r="AB14" s="26">
        <f>MAX(U14,X14,AA14)</f>
        <v>0</v>
      </c>
      <c r="AC14" s="75">
        <f>SUM(AB14,R14)</f>
        <v>0</v>
      </c>
      <c r="AD14" s="12"/>
      <c r="AE14" s="34"/>
      <c r="AF14" s="35"/>
      <c r="AG14" s="12"/>
      <c r="AH14" s="34"/>
      <c r="AI14" s="35"/>
      <c r="AJ14" s="12"/>
      <c r="AK14" s="34"/>
      <c r="AL14" s="35"/>
      <c r="AM14" s="26">
        <f>MAX(AF14,AI14,AL14)</f>
        <v>0</v>
      </c>
      <c r="AN14" s="36">
        <f>(AM14+AB14+R14)</f>
        <v>0</v>
      </c>
      <c r="AO14" s="17">
        <f>(AN14/2.2046)</f>
        <v>0</v>
      </c>
      <c r="AP14" s="37">
        <f>(AN14*E14)</f>
        <v>0</v>
      </c>
      <c r="AQ14" s="48">
        <f>IF(F14&gt;0,AP14*F14,AN14*E14)</f>
        <v>0</v>
      </c>
      <c r="AR14" s="34"/>
      <c r="AS14" s="65"/>
      <c r="AT14" s="65"/>
    </row>
    <row r="15" spans="1:46" s="38" customFormat="1" ht="15" customHeight="1">
      <c r="A15" s="85" t="s">
        <v>31</v>
      </c>
      <c r="B15" s="34"/>
      <c r="C15" s="42"/>
      <c r="D15" s="71"/>
      <c r="E15" s="84"/>
      <c r="F15" s="59"/>
      <c r="G15" s="60"/>
      <c r="H15" s="11"/>
      <c r="I15" s="33"/>
      <c r="J15" s="34"/>
      <c r="K15" s="35"/>
      <c r="L15" s="12"/>
      <c r="M15" s="34"/>
      <c r="N15" s="35"/>
      <c r="O15" s="12"/>
      <c r="P15" s="34"/>
      <c r="Q15" s="35"/>
      <c r="R15" s="26"/>
      <c r="S15" s="33"/>
      <c r="T15" s="34"/>
      <c r="U15" s="35"/>
      <c r="V15" s="12"/>
      <c r="W15" s="34"/>
      <c r="X15" s="35"/>
      <c r="Y15" s="12"/>
      <c r="Z15" s="34"/>
      <c r="AA15" s="35"/>
      <c r="AB15" s="26"/>
      <c r="AC15" s="75"/>
      <c r="AD15" s="12"/>
      <c r="AE15" s="34"/>
      <c r="AF15" s="35"/>
      <c r="AG15" s="12"/>
      <c r="AH15" s="34"/>
      <c r="AI15" s="35"/>
      <c r="AJ15" s="12"/>
      <c r="AK15" s="34"/>
      <c r="AL15" s="35"/>
      <c r="AM15" s="26"/>
      <c r="AN15" s="36"/>
      <c r="AO15" s="17"/>
      <c r="AP15" s="37"/>
      <c r="AQ15" s="48"/>
      <c r="AR15" s="34"/>
      <c r="AS15" s="65"/>
      <c r="AT15" s="65"/>
    </row>
    <row r="16" spans="1:46" ht="15" customHeight="1">
      <c r="A16" s="30"/>
      <c r="B16" s="5"/>
      <c r="C16" s="86"/>
      <c r="D16" s="71">
        <f>C16/2.2046</f>
        <v>0</v>
      </c>
      <c r="E16" s="87"/>
      <c r="F16" s="88"/>
      <c r="G16" s="32"/>
      <c r="H16" s="7"/>
      <c r="I16" s="8"/>
      <c r="J16" s="5"/>
      <c r="K16" s="9"/>
      <c r="L16" s="6"/>
      <c r="M16" s="5"/>
      <c r="N16" s="9"/>
      <c r="O16" s="6"/>
      <c r="P16" s="5"/>
      <c r="Q16" s="9"/>
      <c r="R16" s="26">
        <f>IF(COUNT(J16,M16)&gt;2,"out",MAX(K16,N16,Q16))</f>
        <v>0</v>
      </c>
      <c r="S16" s="8"/>
      <c r="T16" s="5"/>
      <c r="U16" s="9"/>
      <c r="V16" s="6"/>
      <c r="W16" s="5"/>
      <c r="X16" s="9"/>
      <c r="Y16" s="6"/>
      <c r="Z16" s="5"/>
      <c r="AA16" s="9"/>
      <c r="AB16" s="26">
        <f>MAX(U16,X16,AA16)</f>
        <v>0</v>
      </c>
      <c r="AC16" s="75">
        <f>SUM(AB16,R16)</f>
        <v>0</v>
      </c>
      <c r="AD16" s="6"/>
      <c r="AE16" s="5"/>
      <c r="AF16" s="9"/>
      <c r="AG16" s="6"/>
      <c r="AH16" s="5"/>
      <c r="AI16" s="9"/>
      <c r="AJ16" s="6"/>
      <c r="AK16" s="5"/>
      <c r="AL16" s="9"/>
      <c r="AM16" s="26">
        <f>MAX(AF16,AI16,AL16)</f>
        <v>0</v>
      </c>
      <c r="AN16" s="36">
        <f>(AM16+AB16+R16)</f>
        <v>0</v>
      </c>
      <c r="AO16" s="17">
        <f>(AN16/2.2046)</f>
        <v>0</v>
      </c>
      <c r="AP16" s="37">
        <f>(AN16*E16)</f>
        <v>0</v>
      </c>
      <c r="AQ16" s="48">
        <f>IF(F16&gt;0,AP16*F16,AN16*E16)</f>
        <v>0</v>
      </c>
      <c r="AR16" s="5"/>
      <c r="AS16" s="66"/>
      <c r="AT16" s="66"/>
    </row>
    <row r="17" spans="1:46" ht="15" customHeight="1">
      <c r="A17" s="85" t="s">
        <v>32</v>
      </c>
      <c r="B17" s="5"/>
      <c r="C17" s="86"/>
      <c r="D17" s="70"/>
      <c r="E17" s="87"/>
      <c r="F17" s="88"/>
      <c r="G17" s="32"/>
      <c r="H17" s="7"/>
      <c r="I17" s="8"/>
      <c r="J17" s="5"/>
      <c r="K17" s="9"/>
      <c r="L17" s="6"/>
      <c r="M17" s="5"/>
      <c r="N17" s="9"/>
      <c r="O17" s="6"/>
      <c r="P17" s="5"/>
      <c r="Q17" s="9"/>
      <c r="R17" s="26"/>
      <c r="S17" s="8"/>
      <c r="T17" s="5"/>
      <c r="U17" s="9"/>
      <c r="V17" s="6"/>
      <c r="W17" s="5"/>
      <c r="X17" s="9"/>
      <c r="Y17" s="6"/>
      <c r="Z17" s="5"/>
      <c r="AA17" s="9"/>
      <c r="AB17" s="26"/>
      <c r="AC17" s="75"/>
      <c r="AD17" s="6"/>
      <c r="AE17" s="5"/>
      <c r="AF17" s="9"/>
      <c r="AG17" s="6"/>
      <c r="AH17" s="5"/>
      <c r="AI17" s="9"/>
      <c r="AJ17" s="6"/>
      <c r="AK17" s="5"/>
      <c r="AL17" s="9"/>
      <c r="AM17" s="26"/>
      <c r="AN17" s="36"/>
      <c r="AO17" s="17"/>
      <c r="AP17" s="37"/>
      <c r="AQ17" s="48"/>
      <c r="AR17" s="5"/>
      <c r="AS17" s="66"/>
      <c r="AT17" s="66"/>
    </row>
    <row r="18" spans="1:46" s="38" customFormat="1" ht="12.75">
      <c r="A18" s="28"/>
      <c r="B18" s="34"/>
      <c r="C18" s="42"/>
      <c r="D18" s="71">
        <f>C18/2.2046</f>
        <v>0</v>
      </c>
      <c r="E18" s="84"/>
      <c r="F18" s="57"/>
      <c r="G18" s="58"/>
      <c r="H18" s="11"/>
      <c r="I18" s="33"/>
      <c r="J18" s="34"/>
      <c r="K18" s="35"/>
      <c r="L18" s="12"/>
      <c r="M18" s="34"/>
      <c r="N18" s="35"/>
      <c r="O18" s="12"/>
      <c r="P18" s="34"/>
      <c r="Q18" s="35"/>
      <c r="R18" s="26">
        <f>IF(COUNT(J18,M18)&gt;2,"out",MAX(K18,N18,Q18))</f>
        <v>0</v>
      </c>
      <c r="S18" s="33"/>
      <c r="T18" s="34"/>
      <c r="U18" s="35"/>
      <c r="V18" s="12"/>
      <c r="W18" s="34"/>
      <c r="X18" s="35"/>
      <c r="Y18" s="12"/>
      <c r="Z18" s="34"/>
      <c r="AA18" s="35"/>
      <c r="AB18" s="26">
        <f>MAX(U18,X18,AA18)</f>
        <v>0</v>
      </c>
      <c r="AC18" s="75">
        <f>SUM(AB18,R18)</f>
        <v>0</v>
      </c>
      <c r="AD18" s="12"/>
      <c r="AE18" s="34"/>
      <c r="AF18" s="35"/>
      <c r="AG18" s="12"/>
      <c r="AH18" s="34"/>
      <c r="AI18" s="35"/>
      <c r="AJ18" s="12"/>
      <c r="AK18" s="34"/>
      <c r="AL18" s="35"/>
      <c r="AM18" s="26">
        <f>MAX(AF18,AI18,AL18)</f>
        <v>0</v>
      </c>
      <c r="AN18" s="36">
        <f>(AM18+AB18+R18)</f>
        <v>0</v>
      </c>
      <c r="AO18" s="17">
        <f>(AN18/2.2046)</f>
        <v>0</v>
      </c>
      <c r="AP18" s="37">
        <f>(AN18*E18)</f>
        <v>0</v>
      </c>
      <c r="AQ18" s="48">
        <f>IF(F18&gt;0,AP18*F18,AN18*E18)</f>
        <v>0</v>
      </c>
      <c r="AR18" s="34"/>
      <c r="AS18" s="65"/>
      <c r="AT18" s="65"/>
    </row>
    <row r="19" spans="1:237" s="25" customFormat="1" ht="15" customHeight="1">
      <c r="A19" s="89" t="s">
        <v>33</v>
      </c>
      <c r="B19" s="31"/>
      <c r="C19" s="29"/>
      <c r="D19" s="70"/>
      <c r="E19" s="87"/>
      <c r="F19" s="88"/>
      <c r="G19" s="32"/>
      <c r="H19" s="11"/>
      <c r="I19" s="33"/>
      <c r="J19" s="34"/>
      <c r="K19" s="35"/>
      <c r="L19" s="12"/>
      <c r="M19" s="34"/>
      <c r="N19" s="35"/>
      <c r="O19" s="12"/>
      <c r="P19" s="34"/>
      <c r="Q19" s="35"/>
      <c r="R19" s="26"/>
      <c r="S19" s="33"/>
      <c r="T19" s="34"/>
      <c r="U19" s="35"/>
      <c r="V19" s="12"/>
      <c r="W19" s="34"/>
      <c r="X19" s="35"/>
      <c r="Y19" s="12"/>
      <c r="Z19" s="34"/>
      <c r="AA19" s="35"/>
      <c r="AB19" s="26"/>
      <c r="AC19" s="75"/>
      <c r="AD19" s="12"/>
      <c r="AE19" s="34"/>
      <c r="AF19" s="35"/>
      <c r="AG19" s="12"/>
      <c r="AH19" s="34"/>
      <c r="AI19" s="35"/>
      <c r="AJ19" s="12"/>
      <c r="AK19" s="34"/>
      <c r="AL19" s="35"/>
      <c r="AM19" s="26"/>
      <c r="AN19" s="36"/>
      <c r="AO19" s="17"/>
      <c r="AP19" s="37"/>
      <c r="AQ19" s="48"/>
      <c r="AR19" s="31"/>
      <c r="AS19" s="65"/>
      <c r="AT19" s="65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</row>
    <row r="20" spans="1:46" s="38" customFormat="1" ht="12.75">
      <c r="A20" s="28"/>
      <c r="B20" s="34"/>
      <c r="C20" s="42"/>
      <c r="D20" s="71">
        <f>C20/2.2046</f>
        <v>0</v>
      </c>
      <c r="E20" s="84"/>
      <c r="F20" s="57"/>
      <c r="G20" s="58"/>
      <c r="H20" s="11"/>
      <c r="I20" s="33"/>
      <c r="J20" s="34"/>
      <c r="K20" s="35"/>
      <c r="L20" s="12"/>
      <c r="M20" s="34"/>
      <c r="N20" s="35"/>
      <c r="O20" s="12"/>
      <c r="P20" s="34"/>
      <c r="Q20" s="35"/>
      <c r="R20" s="26">
        <f>IF(COUNT(J20,M20)&gt;2,"out",MAX(K20,N20,Q20))</f>
        <v>0</v>
      </c>
      <c r="S20" s="33"/>
      <c r="T20" s="34"/>
      <c r="U20" s="35"/>
      <c r="V20" s="12"/>
      <c r="W20" s="34"/>
      <c r="X20" s="35"/>
      <c r="Y20" s="12"/>
      <c r="Z20" s="34"/>
      <c r="AA20" s="35"/>
      <c r="AB20" s="26">
        <f>MAX(U20,X20,AA20)</f>
        <v>0</v>
      </c>
      <c r="AC20" s="75">
        <f>SUM(AB20,R20)</f>
        <v>0</v>
      </c>
      <c r="AD20" s="12"/>
      <c r="AE20" s="34"/>
      <c r="AF20" s="35"/>
      <c r="AG20" s="12"/>
      <c r="AH20" s="34"/>
      <c r="AI20" s="35"/>
      <c r="AJ20" s="12"/>
      <c r="AK20" s="34"/>
      <c r="AL20" s="35"/>
      <c r="AM20" s="26">
        <f>MAX(AF20,AI20,AL20)</f>
        <v>0</v>
      </c>
      <c r="AN20" s="36">
        <f>(AM20+AB20+R20)</f>
        <v>0</v>
      </c>
      <c r="AO20" s="17">
        <f>(AN20/2.2046)</f>
        <v>0</v>
      </c>
      <c r="AP20" s="37">
        <f>(AN20*E20)</f>
        <v>0</v>
      </c>
      <c r="AQ20" s="48">
        <f>IF(F20&gt;0,AP20*F20,AN20*E20)</f>
        <v>0</v>
      </c>
      <c r="AR20" s="34"/>
      <c r="AS20" s="65"/>
      <c r="AT20" s="65"/>
    </row>
    <row r="21" spans="1:237" s="25" customFormat="1" ht="15" customHeight="1">
      <c r="A21" s="89" t="s">
        <v>34</v>
      </c>
      <c r="B21" s="31"/>
      <c r="C21" s="29"/>
      <c r="D21" s="70"/>
      <c r="E21" s="87"/>
      <c r="F21" s="88"/>
      <c r="G21" s="32"/>
      <c r="H21" s="11"/>
      <c r="I21" s="33"/>
      <c r="J21" s="34"/>
      <c r="K21" s="35"/>
      <c r="L21" s="12"/>
      <c r="M21" s="34"/>
      <c r="N21" s="35"/>
      <c r="O21" s="12"/>
      <c r="P21" s="34"/>
      <c r="Q21" s="35"/>
      <c r="R21" s="26"/>
      <c r="S21" s="33"/>
      <c r="T21" s="34"/>
      <c r="U21" s="35"/>
      <c r="V21" s="12"/>
      <c r="W21" s="34"/>
      <c r="X21" s="35"/>
      <c r="Y21" s="12"/>
      <c r="Z21" s="34"/>
      <c r="AA21" s="35"/>
      <c r="AB21" s="26"/>
      <c r="AC21" s="75"/>
      <c r="AD21" s="12"/>
      <c r="AE21" s="34"/>
      <c r="AF21" s="35"/>
      <c r="AG21" s="12"/>
      <c r="AH21" s="34"/>
      <c r="AI21" s="35"/>
      <c r="AJ21" s="12"/>
      <c r="AK21" s="34"/>
      <c r="AL21" s="35"/>
      <c r="AM21" s="26"/>
      <c r="AN21" s="36"/>
      <c r="AO21" s="17"/>
      <c r="AP21" s="37"/>
      <c r="AQ21" s="48"/>
      <c r="AR21" s="31"/>
      <c r="AS21" s="65"/>
      <c r="AT21" s="65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</row>
    <row r="22" spans="1:46" s="38" customFormat="1" ht="12.75">
      <c r="A22" s="30"/>
      <c r="B22" s="34"/>
      <c r="C22" s="42"/>
      <c r="D22" s="70">
        <f>C22/2.2046</f>
        <v>0</v>
      </c>
      <c r="E22" s="84"/>
      <c r="F22" s="46"/>
      <c r="G22" s="47"/>
      <c r="H22" s="43"/>
      <c r="I22" s="12"/>
      <c r="J22" s="34"/>
      <c r="K22" s="35"/>
      <c r="L22" s="12"/>
      <c r="M22" s="34"/>
      <c r="N22" s="35"/>
      <c r="O22" s="12"/>
      <c r="P22" s="34"/>
      <c r="Q22" s="35"/>
      <c r="R22" s="26">
        <f>IF(COUNT(J22,M22)&gt;2,"out",MAX(K22,N22,Q22))</f>
        <v>0</v>
      </c>
      <c r="S22" s="33"/>
      <c r="T22" s="34"/>
      <c r="U22" s="35"/>
      <c r="V22" s="12"/>
      <c r="W22" s="34"/>
      <c r="X22" s="35"/>
      <c r="Y22" s="12"/>
      <c r="Z22" s="34"/>
      <c r="AA22" s="35"/>
      <c r="AB22" s="26">
        <f>MAX(U22,X22,AA22)</f>
        <v>0</v>
      </c>
      <c r="AC22" s="75">
        <f>SUM(AB22,R22)</f>
        <v>0</v>
      </c>
      <c r="AD22" s="12"/>
      <c r="AE22" s="34"/>
      <c r="AF22" s="35"/>
      <c r="AG22" s="12"/>
      <c r="AH22" s="34"/>
      <c r="AI22" s="35"/>
      <c r="AJ22" s="12"/>
      <c r="AK22" s="34"/>
      <c r="AL22" s="35"/>
      <c r="AM22" s="26">
        <f>MAX(AF22,AI22,AL22)</f>
        <v>0</v>
      </c>
      <c r="AN22" s="36">
        <f>(AM22+AB22+R22)</f>
        <v>0</v>
      </c>
      <c r="AO22" s="17">
        <f>(AN22/2.2046)</f>
        <v>0</v>
      </c>
      <c r="AP22" s="37">
        <f>(AN22*E22)</f>
        <v>0</v>
      </c>
      <c r="AQ22" s="48">
        <f>IF(F22&gt;0,AP22*F22,AN22*E22)</f>
        <v>0</v>
      </c>
      <c r="AR22" s="34"/>
      <c r="AS22" s="65"/>
      <c r="AT22" s="65"/>
    </row>
    <row r="23" spans="1:237" s="25" customFormat="1" ht="15" customHeight="1">
      <c r="A23" s="89" t="s">
        <v>35</v>
      </c>
      <c r="B23" s="31"/>
      <c r="C23" s="29"/>
      <c r="D23" s="70"/>
      <c r="E23" s="87"/>
      <c r="F23" s="88"/>
      <c r="G23" s="32"/>
      <c r="H23" s="11"/>
      <c r="I23" s="33"/>
      <c r="J23" s="34"/>
      <c r="K23" s="35"/>
      <c r="L23" s="12"/>
      <c r="M23" s="34"/>
      <c r="N23" s="35"/>
      <c r="O23" s="12"/>
      <c r="P23" s="34"/>
      <c r="Q23" s="35"/>
      <c r="R23" s="26"/>
      <c r="S23" s="33"/>
      <c r="T23" s="34"/>
      <c r="U23" s="35"/>
      <c r="V23" s="12"/>
      <c r="W23" s="34"/>
      <c r="X23" s="35"/>
      <c r="Y23" s="12"/>
      <c r="Z23" s="34"/>
      <c r="AA23" s="35"/>
      <c r="AB23" s="26"/>
      <c r="AC23" s="75"/>
      <c r="AD23" s="12"/>
      <c r="AE23" s="34"/>
      <c r="AF23" s="35"/>
      <c r="AG23" s="12"/>
      <c r="AH23" s="34"/>
      <c r="AI23" s="35"/>
      <c r="AJ23" s="12"/>
      <c r="AK23" s="34"/>
      <c r="AL23" s="35"/>
      <c r="AM23" s="26"/>
      <c r="AN23" s="36"/>
      <c r="AO23" s="17"/>
      <c r="AP23" s="37"/>
      <c r="AQ23" s="48"/>
      <c r="AR23" s="31"/>
      <c r="AS23" s="65"/>
      <c r="AT23" s="65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</row>
    <row r="24" spans="1:46" s="38" customFormat="1" ht="12.75">
      <c r="A24" s="30"/>
      <c r="B24" s="34"/>
      <c r="C24" s="42"/>
      <c r="D24" s="70">
        <f>C24/2.2046</f>
        <v>0</v>
      </c>
      <c r="E24" s="84"/>
      <c r="F24" s="46"/>
      <c r="G24" s="47"/>
      <c r="H24" s="43"/>
      <c r="I24" s="12"/>
      <c r="J24" s="34"/>
      <c r="K24" s="35"/>
      <c r="L24" s="12"/>
      <c r="M24" s="34"/>
      <c r="N24" s="35"/>
      <c r="O24" s="12"/>
      <c r="P24" s="34"/>
      <c r="Q24" s="35"/>
      <c r="R24" s="26">
        <f>IF(COUNT(J24,M24)&gt;2,"out",MAX(K24,N24,Q24))</f>
        <v>0</v>
      </c>
      <c r="S24" s="33"/>
      <c r="T24" s="34"/>
      <c r="U24" s="35"/>
      <c r="V24" s="12"/>
      <c r="W24" s="34"/>
      <c r="X24" s="35"/>
      <c r="Y24" s="12"/>
      <c r="Z24" s="34"/>
      <c r="AA24" s="35"/>
      <c r="AB24" s="26">
        <f>MAX(U24,X24,AA24)</f>
        <v>0</v>
      </c>
      <c r="AC24" s="75">
        <f>SUM(AB24,R24)</f>
        <v>0</v>
      </c>
      <c r="AD24" s="12"/>
      <c r="AE24" s="34"/>
      <c r="AF24" s="35"/>
      <c r="AG24" s="12"/>
      <c r="AH24" s="34"/>
      <c r="AI24" s="35"/>
      <c r="AJ24" s="12"/>
      <c r="AK24" s="34"/>
      <c r="AL24" s="35"/>
      <c r="AM24" s="26">
        <f>MAX(AF24,AI24,AL24)</f>
        <v>0</v>
      </c>
      <c r="AN24" s="36">
        <f>(AM24+AB24+R24)</f>
        <v>0</v>
      </c>
      <c r="AO24" s="17">
        <f>(AN24/2.2046)</f>
        <v>0</v>
      </c>
      <c r="AP24" s="37">
        <f>(AN24*E24)</f>
        <v>0</v>
      </c>
      <c r="AQ24" s="48">
        <f>IF(F24&gt;0,AP24*F24,AN24*E24)</f>
        <v>0</v>
      </c>
      <c r="AR24" s="34"/>
      <c r="AS24" s="65"/>
      <c r="AT24" s="65"/>
    </row>
    <row r="25" spans="1:237" s="25" customFormat="1" ht="15" customHeight="1">
      <c r="A25" s="89" t="s">
        <v>36</v>
      </c>
      <c r="B25" s="31"/>
      <c r="C25" s="29"/>
      <c r="D25" s="70"/>
      <c r="E25" s="87"/>
      <c r="F25" s="88"/>
      <c r="G25" s="32"/>
      <c r="H25" s="11"/>
      <c r="I25" s="33"/>
      <c r="J25" s="34"/>
      <c r="K25" s="35"/>
      <c r="L25" s="12"/>
      <c r="M25" s="34"/>
      <c r="N25" s="35"/>
      <c r="O25" s="12"/>
      <c r="P25" s="34"/>
      <c r="Q25" s="35"/>
      <c r="R25" s="26"/>
      <c r="S25" s="33"/>
      <c r="T25" s="34"/>
      <c r="U25" s="35"/>
      <c r="V25" s="12"/>
      <c r="W25" s="34"/>
      <c r="X25" s="35"/>
      <c r="Y25" s="12"/>
      <c r="Z25" s="34"/>
      <c r="AA25" s="35"/>
      <c r="AB25" s="26"/>
      <c r="AC25" s="75"/>
      <c r="AD25" s="12"/>
      <c r="AE25" s="34"/>
      <c r="AF25" s="35"/>
      <c r="AG25" s="12"/>
      <c r="AH25" s="34"/>
      <c r="AI25" s="35"/>
      <c r="AJ25" s="12"/>
      <c r="AK25" s="34"/>
      <c r="AL25" s="35"/>
      <c r="AM25" s="26"/>
      <c r="AN25" s="36"/>
      <c r="AO25" s="17"/>
      <c r="AP25" s="37"/>
      <c r="AQ25" s="48"/>
      <c r="AR25" s="31"/>
      <c r="AS25" s="65"/>
      <c r="AT25" s="65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</row>
    <row r="26" spans="1:237" s="25" customFormat="1" ht="15" customHeight="1">
      <c r="A26" s="28"/>
      <c r="B26" s="31"/>
      <c r="C26" s="29"/>
      <c r="D26" s="70">
        <f>C26/2.2046</f>
        <v>0</v>
      </c>
      <c r="E26" s="87"/>
      <c r="F26" s="88"/>
      <c r="G26" s="32"/>
      <c r="H26" s="11"/>
      <c r="I26" s="33"/>
      <c r="J26" s="34"/>
      <c r="K26" s="35"/>
      <c r="L26" s="12"/>
      <c r="M26" s="34"/>
      <c r="N26" s="35"/>
      <c r="O26" s="12"/>
      <c r="P26" s="34"/>
      <c r="Q26" s="35"/>
      <c r="R26" s="26">
        <f>IF(COUNT(J26,M26)&gt;2,"out",MAX(K26,N26,Q26))</f>
        <v>0</v>
      </c>
      <c r="S26" s="33"/>
      <c r="T26" s="34"/>
      <c r="U26" s="35"/>
      <c r="V26" s="12"/>
      <c r="W26" s="34"/>
      <c r="X26" s="35"/>
      <c r="Y26" s="12"/>
      <c r="Z26" s="34"/>
      <c r="AA26" s="35"/>
      <c r="AB26" s="26">
        <f>MAX(U26,X26,AA26)</f>
        <v>0</v>
      </c>
      <c r="AC26" s="75">
        <f>SUM(AB26,R26)</f>
        <v>0</v>
      </c>
      <c r="AD26" s="12"/>
      <c r="AE26" s="34"/>
      <c r="AF26" s="35"/>
      <c r="AG26" s="12"/>
      <c r="AH26" s="34"/>
      <c r="AI26" s="35"/>
      <c r="AJ26" s="12"/>
      <c r="AK26" s="34"/>
      <c r="AL26" s="35"/>
      <c r="AM26" s="26">
        <f>MAX(AF26,AI26,AL26)</f>
        <v>0</v>
      </c>
      <c r="AN26" s="36">
        <f>(AM26+AB26+R26)</f>
        <v>0</v>
      </c>
      <c r="AO26" s="17">
        <f>(AN26/2.2046)</f>
        <v>0</v>
      </c>
      <c r="AP26" s="37">
        <f>(AN26*E26)</f>
        <v>0</v>
      </c>
      <c r="AQ26" s="48">
        <f>IF(F26&gt;0,AP26*F26,AN26*E26)</f>
        <v>0</v>
      </c>
      <c r="AR26" s="31"/>
      <c r="AS26" s="65"/>
      <c r="AT26" s="65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</row>
    <row r="27" spans="1:46" s="38" customFormat="1" ht="15" customHeight="1">
      <c r="A27" s="89" t="s">
        <v>37</v>
      </c>
      <c r="B27" s="34"/>
      <c r="C27" s="42"/>
      <c r="D27" s="71"/>
      <c r="E27" s="84"/>
      <c r="F27" s="57"/>
      <c r="G27" s="43"/>
      <c r="H27" s="11"/>
      <c r="I27" s="33"/>
      <c r="J27" s="34"/>
      <c r="K27" s="35"/>
      <c r="L27" s="12"/>
      <c r="M27" s="34"/>
      <c r="N27" s="35"/>
      <c r="O27" s="12"/>
      <c r="P27" s="34"/>
      <c r="Q27" s="35"/>
      <c r="R27" s="26"/>
      <c r="S27" s="107"/>
      <c r="T27" s="100"/>
      <c r="U27" s="108"/>
      <c r="V27" s="109"/>
      <c r="W27" s="100"/>
      <c r="X27" s="108"/>
      <c r="Y27" s="109"/>
      <c r="Z27" s="100"/>
      <c r="AA27" s="108"/>
      <c r="AB27" s="26"/>
      <c r="AC27" s="75"/>
      <c r="AD27" s="12"/>
      <c r="AE27" s="34"/>
      <c r="AF27" s="35"/>
      <c r="AG27" s="12"/>
      <c r="AH27" s="34"/>
      <c r="AI27" s="35"/>
      <c r="AJ27" s="12"/>
      <c r="AK27" s="34"/>
      <c r="AL27" s="35"/>
      <c r="AM27" s="26"/>
      <c r="AN27" s="36"/>
      <c r="AO27" s="17"/>
      <c r="AP27" s="37"/>
      <c r="AQ27" s="48"/>
      <c r="AR27" s="34"/>
      <c r="AS27" s="65"/>
      <c r="AT27" s="65"/>
    </row>
    <row r="28" spans="1:46" s="38" customFormat="1" ht="12.75">
      <c r="A28" s="28"/>
      <c r="B28" s="34"/>
      <c r="C28" s="42"/>
      <c r="D28" s="71">
        <f>C28/2.2046</f>
        <v>0</v>
      </c>
      <c r="E28" s="84"/>
      <c r="F28" s="57"/>
      <c r="G28" s="58"/>
      <c r="H28" s="11"/>
      <c r="I28" s="33"/>
      <c r="J28" s="34"/>
      <c r="K28" s="35"/>
      <c r="L28" s="12"/>
      <c r="M28" s="34"/>
      <c r="N28" s="35"/>
      <c r="O28" s="12"/>
      <c r="P28" s="34"/>
      <c r="Q28" s="35"/>
      <c r="R28" s="26">
        <f>IF(COUNT(J28,M28)&gt;2,"out",MAX(K28,N28,Q28))</f>
        <v>0</v>
      </c>
      <c r="S28" s="107"/>
      <c r="T28" s="100"/>
      <c r="U28" s="108"/>
      <c r="V28" s="109"/>
      <c r="W28" s="100"/>
      <c r="X28" s="108"/>
      <c r="Y28" s="109"/>
      <c r="Z28" s="100"/>
      <c r="AA28" s="108"/>
      <c r="AB28" s="26">
        <f>MAX(U28,X28,AA28)</f>
        <v>0</v>
      </c>
      <c r="AC28" s="75">
        <f>SUM(AB28,R28)</f>
        <v>0</v>
      </c>
      <c r="AD28" s="12"/>
      <c r="AE28" s="34"/>
      <c r="AF28" s="35"/>
      <c r="AG28" s="12"/>
      <c r="AH28" s="34"/>
      <c r="AI28" s="35"/>
      <c r="AJ28" s="12"/>
      <c r="AK28" s="34"/>
      <c r="AL28" s="35"/>
      <c r="AM28" s="26">
        <f>MAX(AF28,AI28,AL28)</f>
        <v>0</v>
      </c>
      <c r="AN28" s="36">
        <f>(AM28+AB28+R28)</f>
        <v>0</v>
      </c>
      <c r="AO28" s="17">
        <f>(AN28/2.2046)</f>
        <v>0</v>
      </c>
      <c r="AP28" s="37">
        <f>(AN28*E28)</f>
        <v>0</v>
      </c>
      <c r="AQ28" s="48">
        <f>IF(F28&gt;0,AP28*F28,AN28*E28)</f>
        <v>0</v>
      </c>
      <c r="AR28" s="34"/>
      <c r="AS28" s="65"/>
      <c r="AT28" s="65"/>
    </row>
    <row r="29" spans="1:46" s="38" customFormat="1" ht="15" customHeight="1">
      <c r="A29" s="85" t="s">
        <v>38</v>
      </c>
      <c r="B29" s="34"/>
      <c r="C29" s="42"/>
      <c r="D29" s="71"/>
      <c r="E29" s="84"/>
      <c r="F29" s="57"/>
      <c r="G29" s="43"/>
      <c r="H29" s="11"/>
      <c r="I29" s="33"/>
      <c r="J29" s="34"/>
      <c r="K29" s="35"/>
      <c r="L29" s="12"/>
      <c r="M29" s="34"/>
      <c r="N29" s="35"/>
      <c r="O29" s="12"/>
      <c r="P29" s="34"/>
      <c r="Q29" s="35"/>
      <c r="R29" s="26"/>
      <c r="S29" s="107"/>
      <c r="T29" s="100"/>
      <c r="U29" s="108"/>
      <c r="V29" s="109"/>
      <c r="W29" s="100"/>
      <c r="X29" s="108"/>
      <c r="Y29" s="109"/>
      <c r="Z29" s="100"/>
      <c r="AA29" s="108"/>
      <c r="AB29" s="26"/>
      <c r="AC29" s="75"/>
      <c r="AD29" s="12"/>
      <c r="AE29" s="34"/>
      <c r="AF29" s="35"/>
      <c r="AG29" s="12"/>
      <c r="AH29" s="34"/>
      <c r="AI29" s="35"/>
      <c r="AJ29" s="12"/>
      <c r="AK29" s="34"/>
      <c r="AL29" s="35"/>
      <c r="AM29" s="26"/>
      <c r="AN29" s="36"/>
      <c r="AO29" s="17"/>
      <c r="AP29" s="37"/>
      <c r="AQ29" s="48"/>
      <c r="AR29" s="34"/>
      <c r="AS29" s="65"/>
      <c r="AT29" s="65"/>
    </row>
    <row r="30" spans="1:46" s="38" customFormat="1" ht="12.75">
      <c r="A30" s="30"/>
      <c r="B30" s="34"/>
      <c r="C30" s="42"/>
      <c r="D30" s="71">
        <f>C30/2.2046</f>
        <v>0</v>
      </c>
      <c r="E30" s="84"/>
      <c r="F30" s="57"/>
      <c r="G30" s="43"/>
      <c r="H30" s="11"/>
      <c r="I30" s="33"/>
      <c r="J30" s="34"/>
      <c r="K30" s="35"/>
      <c r="L30" s="12"/>
      <c r="M30" s="34"/>
      <c r="N30" s="35"/>
      <c r="O30" s="12"/>
      <c r="P30" s="34"/>
      <c r="Q30" s="35"/>
      <c r="R30" s="26">
        <f>IF(COUNT(J30,M30)&gt;2,"out",MAX(K30,N30,Q30))</f>
        <v>0</v>
      </c>
      <c r="S30" s="107"/>
      <c r="T30" s="100"/>
      <c r="U30" s="108"/>
      <c r="V30" s="109"/>
      <c r="W30" s="100"/>
      <c r="X30" s="108"/>
      <c r="Y30" s="109"/>
      <c r="Z30" s="100"/>
      <c r="AA30" s="108"/>
      <c r="AB30" s="26">
        <f>MAX(U30,X30,AA30)</f>
        <v>0</v>
      </c>
      <c r="AC30" s="75">
        <f>SUM(AB30,R30)</f>
        <v>0</v>
      </c>
      <c r="AD30" s="12"/>
      <c r="AE30" s="34"/>
      <c r="AF30" s="35"/>
      <c r="AG30" s="12"/>
      <c r="AH30" s="34"/>
      <c r="AI30" s="35"/>
      <c r="AJ30" s="12"/>
      <c r="AK30" s="34"/>
      <c r="AL30" s="35"/>
      <c r="AM30" s="26">
        <f>MAX(AF30,AI30,AL30)</f>
        <v>0</v>
      </c>
      <c r="AN30" s="36">
        <f>(AM30+AB30+R30)</f>
        <v>0</v>
      </c>
      <c r="AO30" s="17">
        <f>(AN30/2.2046)</f>
        <v>0</v>
      </c>
      <c r="AP30" s="37">
        <f>(AN30*E30)</f>
        <v>0</v>
      </c>
      <c r="AQ30" s="48">
        <f>IF(F30&gt;0,AP30*F30,AN30*E30)</f>
        <v>0</v>
      </c>
      <c r="AR30" s="34"/>
      <c r="AS30" s="65"/>
      <c r="AT30" s="65"/>
    </row>
    <row r="31" spans="1:46" s="25" customFormat="1" ht="15" customHeight="1">
      <c r="A31" s="85" t="s">
        <v>39</v>
      </c>
      <c r="B31" s="31"/>
      <c r="C31" s="29"/>
      <c r="D31" s="70"/>
      <c r="E31" s="87"/>
      <c r="F31" s="88"/>
      <c r="G31" s="32"/>
      <c r="H31" s="11"/>
      <c r="I31" s="90"/>
      <c r="J31" s="34"/>
      <c r="K31" s="35"/>
      <c r="L31" s="12"/>
      <c r="M31" s="34"/>
      <c r="N31" s="35"/>
      <c r="O31" s="12"/>
      <c r="P31" s="34"/>
      <c r="Q31" s="35"/>
      <c r="R31" s="26"/>
      <c r="S31" s="33"/>
      <c r="T31" s="34"/>
      <c r="U31" s="35"/>
      <c r="V31" s="12"/>
      <c r="W31" s="34"/>
      <c r="X31" s="35"/>
      <c r="Y31" s="12"/>
      <c r="Z31" s="34"/>
      <c r="AA31" s="35"/>
      <c r="AB31" s="26"/>
      <c r="AC31" s="75"/>
      <c r="AD31" s="12"/>
      <c r="AE31" s="34"/>
      <c r="AF31" s="35"/>
      <c r="AG31" s="12"/>
      <c r="AH31" s="34"/>
      <c r="AI31" s="35"/>
      <c r="AJ31" s="12"/>
      <c r="AK31" s="34"/>
      <c r="AL31" s="35"/>
      <c r="AM31" s="26"/>
      <c r="AN31" s="36"/>
      <c r="AO31" s="17"/>
      <c r="AP31" s="37"/>
      <c r="AQ31" s="48"/>
      <c r="AR31" s="31"/>
      <c r="AS31" s="65"/>
      <c r="AT31" s="65"/>
    </row>
    <row r="32" spans="1:46" s="38" customFormat="1" ht="12.75">
      <c r="A32" s="28"/>
      <c r="B32" s="34"/>
      <c r="C32" s="42"/>
      <c r="D32" s="71">
        <f>C32/2.2046</f>
        <v>0</v>
      </c>
      <c r="E32" s="84"/>
      <c r="F32" s="57"/>
      <c r="G32" s="58"/>
      <c r="H32" s="11"/>
      <c r="I32" s="33"/>
      <c r="J32" s="34"/>
      <c r="K32" s="35"/>
      <c r="L32" s="12"/>
      <c r="M32" s="34"/>
      <c r="N32" s="35"/>
      <c r="O32" s="12"/>
      <c r="P32" s="34"/>
      <c r="Q32" s="35"/>
      <c r="R32" s="26">
        <f>IF(COUNT(J32,M32)&gt;2,"out",MAX(K32,N32,Q32))</f>
        <v>0</v>
      </c>
      <c r="S32" s="33"/>
      <c r="T32" s="34"/>
      <c r="U32" s="35"/>
      <c r="V32" s="12"/>
      <c r="W32" s="34"/>
      <c r="X32" s="35"/>
      <c r="Y32" s="12"/>
      <c r="Z32" s="34"/>
      <c r="AA32" s="35"/>
      <c r="AB32" s="26">
        <f>MAX(U32,X32,AA32)</f>
        <v>0</v>
      </c>
      <c r="AC32" s="75">
        <f>SUM(AB32,R32)</f>
        <v>0</v>
      </c>
      <c r="AD32" s="12"/>
      <c r="AE32" s="34"/>
      <c r="AF32" s="35"/>
      <c r="AG32" s="12"/>
      <c r="AH32" s="34"/>
      <c r="AI32" s="35"/>
      <c r="AJ32" s="12"/>
      <c r="AK32" s="34"/>
      <c r="AL32" s="35"/>
      <c r="AM32" s="26">
        <f>MAX(AF32,AI32,AL32)</f>
        <v>0</v>
      </c>
      <c r="AN32" s="36">
        <f>(AM32+AB32+R32)</f>
        <v>0</v>
      </c>
      <c r="AO32" s="17">
        <f>(AN32/2.2046)</f>
        <v>0</v>
      </c>
      <c r="AP32" s="37">
        <f>(AN32*E32)</f>
        <v>0</v>
      </c>
      <c r="AQ32" s="48">
        <f>IF(F32&gt;0,AP32*F32,AN32*E32)</f>
        <v>0</v>
      </c>
      <c r="AR32" s="34"/>
      <c r="AS32" s="65"/>
      <c r="AT32" s="65"/>
    </row>
    <row r="33" spans="1:46" s="38" customFormat="1" ht="12.75">
      <c r="A33" s="85" t="s">
        <v>40</v>
      </c>
      <c r="B33" s="34"/>
      <c r="C33" s="42"/>
      <c r="D33" s="71"/>
      <c r="E33" s="84"/>
      <c r="F33" s="46"/>
      <c r="G33" s="60"/>
      <c r="H33" s="43"/>
      <c r="I33" s="90"/>
      <c r="J33" s="34"/>
      <c r="K33" s="35"/>
      <c r="L33" s="12"/>
      <c r="M33" s="34"/>
      <c r="N33" s="35"/>
      <c r="O33" s="12"/>
      <c r="P33" s="34"/>
      <c r="Q33" s="35"/>
      <c r="R33" s="26"/>
      <c r="S33" s="33"/>
      <c r="T33" s="34"/>
      <c r="U33" s="35"/>
      <c r="V33" s="12"/>
      <c r="W33" s="34"/>
      <c r="X33" s="35"/>
      <c r="Y33" s="12"/>
      <c r="Z33" s="34"/>
      <c r="AA33" s="35"/>
      <c r="AB33" s="26"/>
      <c r="AC33" s="75"/>
      <c r="AD33" s="12"/>
      <c r="AE33" s="34"/>
      <c r="AF33" s="35"/>
      <c r="AG33" s="12"/>
      <c r="AH33" s="34"/>
      <c r="AI33" s="35"/>
      <c r="AJ33" s="12"/>
      <c r="AK33" s="34"/>
      <c r="AL33" s="35"/>
      <c r="AM33" s="26"/>
      <c r="AN33" s="36"/>
      <c r="AO33" s="17"/>
      <c r="AP33" s="37"/>
      <c r="AQ33" s="48"/>
      <c r="AR33" s="34"/>
      <c r="AS33" s="65"/>
      <c r="AT33" s="65"/>
    </row>
    <row r="34" spans="1:46" s="38" customFormat="1" ht="12.75">
      <c r="A34" s="28"/>
      <c r="B34" s="34"/>
      <c r="C34" s="42"/>
      <c r="D34" s="71">
        <f>C34/2.2046</f>
        <v>0</v>
      </c>
      <c r="E34" s="84"/>
      <c r="F34" s="57"/>
      <c r="G34" s="58"/>
      <c r="H34" s="11"/>
      <c r="I34" s="33"/>
      <c r="J34" s="34"/>
      <c r="K34" s="35"/>
      <c r="L34" s="12"/>
      <c r="M34" s="34"/>
      <c r="N34" s="35"/>
      <c r="O34" s="12"/>
      <c r="P34" s="34"/>
      <c r="Q34" s="35"/>
      <c r="R34" s="26">
        <f>IF(COUNT(J34,M34)&gt;2,"out",MAX(K34,N34,Q34))</f>
        <v>0</v>
      </c>
      <c r="S34" s="33"/>
      <c r="T34" s="34"/>
      <c r="U34" s="35"/>
      <c r="V34" s="12"/>
      <c r="W34" s="34"/>
      <c r="X34" s="35"/>
      <c r="Y34" s="12"/>
      <c r="Z34" s="34"/>
      <c r="AA34" s="35"/>
      <c r="AB34" s="26">
        <f>MAX(U34,X34,AA34)</f>
        <v>0</v>
      </c>
      <c r="AC34" s="75">
        <f>SUM(AB34,R34)</f>
        <v>0</v>
      </c>
      <c r="AD34" s="12"/>
      <c r="AE34" s="34"/>
      <c r="AF34" s="35"/>
      <c r="AG34" s="12"/>
      <c r="AH34" s="34"/>
      <c r="AI34" s="35"/>
      <c r="AJ34" s="12"/>
      <c r="AK34" s="34"/>
      <c r="AL34" s="35"/>
      <c r="AM34" s="26">
        <f>MAX(AF34,AI34,AL34)</f>
        <v>0</v>
      </c>
      <c r="AN34" s="36">
        <f>(AM34+AB34+R34)</f>
        <v>0</v>
      </c>
      <c r="AO34" s="17">
        <f>(AN34/2.2046)</f>
        <v>0</v>
      </c>
      <c r="AP34" s="37">
        <f>(AN34*E34)</f>
        <v>0</v>
      </c>
      <c r="AQ34" s="48">
        <f>IF(F34&gt;0,AP34*F34,AN34*E34)</f>
        <v>0</v>
      </c>
      <c r="AR34" s="34"/>
      <c r="AS34" s="65"/>
      <c r="AT34" s="65"/>
    </row>
    <row r="35" spans="1:46" s="38" customFormat="1" ht="12.75">
      <c r="A35" s="85" t="s">
        <v>41</v>
      </c>
      <c r="B35" s="34"/>
      <c r="C35" s="42"/>
      <c r="D35" s="71"/>
      <c r="E35" s="84"/>
      <c r="F35" s="46"/>
      <c r="G35" s="47"/>
      <c r="H35" s="43"/>
      <c r="I35" s="12"/>
      <c r="J35" s="34"/>
      <c r="K35" s="35"/>
      <c r="L35" s="12"/>
      <c r="M35" s="34"/>
      <c r="N35" s="35"/>
      <c r="O35" s="12"/>
      <c r="P35" s="34"/>
      <c r="Q35" s="35"/>
      <c r="R35" s="26"/>
      <c r="S35" s="33"/>
      <c r="T35" s="34"/>
      <c r="U35" s="35"/>
      <c r="V35" s="12"/>
      <c r="W35" s="34"/>
      <c r="X35" s="35"/>
      <c r="Y35" s="12"/>
      <c r="Z35" s="34"/>
      <c r="AA35" s="35"/>
      <c r="AB35" s="26"/>
      <c r="AC35" s="75"/>
      <c r="AD35" s="12"/>
      <c r="AE35" s="34"/>
      <c r="AF35" s="35"/>
      <c r="AG35" s="12"/>
      <c r="AH35" s="34"/>
      <c r="AI35" s="35"/>
      <c r="AJ35" s="12"/>
      <c r="AK35" s="34"/>
      <c r="AL35" s="35"/>
      <c r="AM35" s="26"/>
      <c r="AN35" s="36"/>
      <c r="AO35" s="17"/>
      <c r="AP35" s="37"/>
      <c r="AQ35" s="48"/>
      <c r="AR35" s="34"/>
      <c r="AS35" s="65"/>
      <c r="AT35" s="65"/>
    </row>
    <row r="36" spans="1:46" s="38" customFormat="1" ht="12.75">
      <c r="A36" s="28"/>
      <c r="B36" s="34"/>
      <c r="C36" s="42"/>
      <c r="D36" s="71">
        <f>C36/2.2046</f>
        <v>0</v>
      </c>
      <c r="E36" s="84"/>
      <c r="F36" s="57"/>
      <c r="G36" s="58"/>
      <c r="H36" s="11"/>
      <c r="I36" s="33"/>
      <c r="J36" s="34"/>
      <c r="K36" s="35"/>
      <c r="L36" s="12"/>
      <c r="M36" s="34"/>
      <c r="N36" s="35"/>
      <c r="O36" s="12"/>
      <c r="P36" s="34"/>
      <c r="Q36" s="35"/>
      <c r="R36" s="26">
        <f>IF(COUNT(J36,M36)&gt;2,"out",MAX(K36,N36,Q36))</f>
        <v>0</v>
      </c>
      <c r="S36" s="33"/>
      <c r="T36" s="34"/>
      <c r="U36" s="35"/>
      <c r="V36" s="12"/>
      <c r="W36" s="34"/>
      <c r="X36" s="35"/>
      <c r="Y36" s="12"/>
      <c r="Z36" s="34"/>
      <c r="AA36" s="35"/>
      <c r="AB36" s="26">
        <f>MAX(U36,X36,AA36)</f>
        <v>0</v>
      </c>
      <c r="AC36" s="75">
        <f>SUM(AB36,R36)</f>
        <v>0</v>
      </c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f>MAX(AF36,AI36,AL36)</f>
        <v>0</v>
      </c>
      <c r="AN36" s="36">
        <f>(AM36+AB36+R36)</f>
        <v>0</v>
      </c>
      <c r="AO36" s="17">
        <f>(AN36/2.2046)</f>
        <v>0</v>
      </c>
      <c r="AP36" s="37">
        <f>(AN36*E36)</f>
        <v>0</v>
      </c>
      <c r="AQ36" s="48">
        <f>IF(F36&gt;0,AP36*F36,AN36*E36)</f>
        <v>0</v>
      </c>
      <c r="AR36" s="34"/>
      <c r="AS36" s="65"/>
      <c r="AT36" s="65"/>
    </row>
    <row r="37" spans="1:46" s="38" customFormat="1" ht="15" customHeight="1">
      <c r="A37" s="85" t="s">
        <v>42</v>
      </c>
      <c r="B37" s="34"/>
      <c r="C37" s="42"/>
      <c r="D37" s="70"/>
      <c r="E37" s="84"/>
      <c r="F37" s="44"/>
      <c r="G37" s="63"/>
      <c r="H37" s="43"/>
      <c r="I37" s="12"/>
      <c r="J37" s="34"/>
      <c r="K37" s="35"/>
      <c r="L37" s="12"/>
      <c r="M37" s="34"/>
      <c r="N37" s="35"/>
      <c r="O37" s="12"/>
      <c r="P37" s="34"/>
      <c r="Q37" s="35"/>
      <c r="R37" s="26"/>
      <c r="S37" s="33"/>
      <c r="T37" s="34"/>
      <c r="U37" s="35"/>
      <c r="V37" s="12"/>
      <c r="W37" s="34"/>
      <c r="X37" s="35"/>
      <c r="Y37" s="12"/>
      <c r="Z37" s="34"/>
      <c r="AA37" s="35"/>
      <c r="AB37" s="26"/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/>
      <c r="AN37" s="36"/>
      <c r="AO37" s="17"/>
      <c r="AP37" s="37"/>
      <c r="AQ37" s="48"/>
      <c r="AR37" s="34"/>
      <c r="AS37" s="65"/>
      <c r="AT37" s="65"/>
    </row>
    <row r="38" spans="1:46" s="38" customFormat="1" ht="12.75">
      <c r="A38" s="28"/>
      <c r="B38" s="34"/>
      <c r="C38" s="42"/>
      <c r="D38" s="71">
        <f>C38/2.2046</f>
        <v>0</v>
      </c>
      <c r="E38" s="84"/>
      <c r="F38" s="57"/>
      <c r="G38" s="58"/>
      <c r="H38" s="11"/>
      <c r="I38" s="33"/>
      <c r="J38" s="34"/>
      <c r="K38" s="35"/>
      <c r="L38" s="12"/>
      <c r="M38" s="34"/>
      <c r="N38" s="35"/>
      <c r="O38" s="12"/>
      <c r="P38" s="34"/>
      <c r="Q38" s="35"/>
      <c r="R38" s="26">
        <f>IF(COUNT(J38,M38)&gt;2,"out",MAX(K38,N38,Q38))</f>
        <v>0</v>
      </c>
      <c r="S38" s="33"/>
      <c r="T38" s="34"/>
      <c r="U38" s="35"/>
      <c r="V38" s="12"/>
      <c r="W38" s="34"/>
      <c r="X38" s="35"/>
      <c r="Y38" s="12"/>
      <c r="Z38" s="34"/>
      <c r="AA38" s="35"/>
      <c r="AB38" s="26">
        <f>MAX(U38,X38,AA38)</f>
        <v>0</v>
      </c>
      <c r="AC38" s="75">
        <f>SUM(AB38,R38)</f>
        <v>0</v>
      </c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f>MAX(AF38,AI38,AL38)</f>
        <v>0</v>
      </c>
      <c r="AN38" s="36">
        <f>(AM38+AB38+R38)</f>
        <v>0</v>
      </c>
      <c r="AO38" s="17">
        <f>(AN38/2.2046)</f>
        <v>0</v>
      </c>
      <c r="AP38" s="37">
        <f>(AN38*E38)</f>
        <v>0</v>
      </c>
      <c r="AQ38" s="48">
        <f>IF(F38&gt;0,AP38*F38,AN38*E38)</f>
        <v>0</v>
      </c>
      <c r="AR38" s="34"/>
      <c r="AS38" s="65"/>
      <c r="AT38" s="65"/>
    </row>
    <row r="39" spans="1:46" s="38" customFormat="1" ht="15" customHeight="1">
      <c r="A39" s="85" t="s">
        <v>43</v>
      </c>
      <c r="B39" s="34"/>
      <c r="C39" s="42"/>
      <c r="D39" s="70"/>
      <c r="E39" s="84"/>
      <c r="F39" s="44"/>
      <c r="G39" s="63"/>
      <c r="H39" s="43"/>
      <c r="I39" s="12"/>
      <c r="J39" s="34"/>
      <c r="K39" s="35"/>
      <c r="L39" s="12"/>
      <c r="M39" s="34"/>
      <c r="N39" s="35"/>
      <c r="O39" s="12"/>
      <c r="P39" s="34"/>
      <c r="Q39" s="35"/>
      <c r="R39" s="26"/>
      <c r="S39" s="33"/>
      <c r="T39" s="34"/>
      <c r="U39" s="35"/>
      <c r="V39" s="12"/>
      <c r="W39" s="34"/>
      <c r="X39" s="35"/>
      <c r="Y39" s="12"/>
      <c r="Z39" s="34"/>
      <c r="AA39" s="35"/>
      <c r="AB39" s="26"/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/>
      <c r="AN39" s="36"/>
      <c r="AO39" s="17"/>
      <c r="AP39" s="37"/>
      <c r="AQ39" s="48"/>
      <c r="AR39" s="34"/>
      <c r="AS39" s="65"/>
      <c r="AT39" s="65"/>
    </row>
    <row r="40" spans="1:46" s="38" customFormat="1" ht="12.75">
      <c r="A40" s="28"/>
      <c r="B40" s="34"/>
      <c r="C40" s="42"/>
      <c r="D40" s="71">
        <f>C40/2.2046</f>
        <v>0</v>
      </c>
      <c r="E40" s="84"/>
      <c r="F40" s="57"/>
      <c r="G40" s="58"/>
      <c r="H40" s="11"/>
      <c r="I40" s="33"/>
      <c r="J40" s="34"/>
      <c r="K40" s="35"/>
      <c r="L40" s="12"/>
      <c r="M40" s="34"/>
      <c r="N40" s="35"/>
      <c r="O40" s="12"/>
      <c r="P40" s="34"/>
      <c r="Q40" s="35"/>
      <c r="R40" s="26">
        <f>IF(COUNT(J40,M40)&gt;2,"out",MAX(K40,N40,Q40))</f>
        <v>0</v>
      </c>
      <c r="S40" s="33"/>
      <c r="T40" s="34"/>
      <c r="U40" s="35"/>
      <c r="V40" s="12"/>
      <c r="W40" s="34"/>
      <c r="X40" s="35"/>
      <c r="Y40" s="12"/>
      <c r="Z40" s="34"/>
      <c r="AA40" s="35"/>
      <c r="AB40" s="26">
        <f>MAX(U40,X40,AA40)</f>
        <v>0</v>
      </c>
      <c r="AC40" s="75">
        <f>SUM(AB40,R40)</f>
        <v>0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f>MAX(AF40,AI40,AL40)</f>
        <v>0</v>
      </c>
      <c r="AN40" s="36">
        <f>(AM40+AB40+R40)</f>
        <v>0</v>
      </c>
      <c r="AO40" s="17">
        <f>(AN40/2.2046)</f>
        <v>0</v>
      </c>
      <c r="AP40" s="37">
        <f>(AN40*E40)</f>
        <v>0</v>
      </c>
      <c r="AQ40" s="48">
        <f>IF(F40&gt;0,AP40*F40,AN40*E40)</f>
        <v>0</v>
      </c>
      <c r="AR40" s="34"/>
      <c r="AS40" s="65"/>
      <c r="AT40" s="65"/>
    </row>
    <row r="41" spans="1:46" s="38" customFormat="1" ht="15" customHeight="1">
      <c r="A41" s="85" t="s">
        <v>44</v>
      </c>
      <c r="B41" s="34"/>
      <c r="C41" s="42"/>
      <c r="D41" s="70"/>
      <c r="E41" s="84"/>
      <c r="F41" s="44"/>
      <c r="G41" s="63"/>
      <c r="H41" s="43"/>
      <c r="I41" s="12"/>
      <c r="J41" s="34"/>
      <c r="K41" s="35"/>
      <c r="L41" s="12"/>
      <c r="M41" s="34"/>
      <c r="N41" s="35"/>
      <c r="O41" s="12"/>
      <c r="P41" s="34"/>
      <c r="Q41" s="35"/>
      <c r="R41" s="26"/>
      <c r="S41" s="33"/>
      <c r="T41" s="34"/>
      <c r="U41" s="35"/>
      <c r="V41" s="12"/>
      <c r="W41" s="34"/>
      <c r="X41" s="35"/>
      <c r="Y41" s="12"/>
      <c r="Z41" s="34"/>
      <c r="AA41" s="35"/>
      <c r="AB41" s="26"/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/>
      <c r="AN41" s="36"/>
      <c r="AO41" s="17"/>
      <c r="AP41" s="37"/>
      <c r="AQ41" s="48"/>
      <c r="AR41" s="34"/>
      <c r="AS41" s="65"/>
      <c r="AT41" s="65"/>
    </row>
    <row r="42" spans="1:46" s="38" customFormat="1" ht="12.75">
      <c r="A42" s="28"/>
      <c r="B42" s="34"/>
      <c r="C42" s="42"/>
      <c r="D42" s="71">
        <f>C42/2.2046</f>
        <v>0</v>
      </c>
      <c r="E42" s="84"/>
      <c r="F42" s="57"/>
      <c r="G42" s="58"/>
      <c r="H42" s="11"/>
      <c r="I42" s="33"/>
      <c r="J42" s="34"/>
      <c r="K42" s="35"/>
      <c r="L42" s="12"/>
      <c r="M42" s="34"/>
      <c r="N42" s="35"/>
      <c r="O42" s="12"/>
      <c r="P42" s="34"/>
      <c r="Q42" s="35"/>
      <c r="R42" s="26">
        <f>IF(COUNT(J42,M42)&gt;2,"out",MAX(K42,N42,Q42))</f>
        <v>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f>MAX(U42,X42,AA42)</f>
        <v>0</v>
      </c>
      <c r="AC42" s="75">
        <f>SUM(AB42,R42)</f>
        <v>0</v>
      </c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f>MAX(AF42,AI42,AL42)</f>
        <v>0</v>
      </c>
      <c r="AN42" s="36">
        <f>(AM42+AB42+R42)</f>
        <v>0</v>
      </c>
      <c r="AO42" s="17">
        <f>(AN42/2.2046)</f>
        <v>0</v>
      </c>
      <c r="AP42" s="37">
        <f>(AN42*E42)</f>
        <v>0</v>
      </c>
      <c r="AQ42" s="48">
        <f>IF(F42&gt;0,AP42*F42,AN42*E42)</f>
        <v>0</v>
      </c>
      <c r="AR42" s="34"/>
      <c r="AS42" s="65"/>
      <c r="AT42" s="65"/>
    </row>
    <row r="43" spans="1:46" s="38" customFormat="1" ht="15" customHeight="1">
      <c r="A43" s="89" t="s">
        <v>45</v>
      </c>
      <c r="B43" s="34"/>
      <c r="C43" s="42"/>
      <c r="D43" s="71"/>
      <c r="E43" s="84"/>
      <c r="F43" s="44"/>
      <c r="G43" s="63"/>
      <c r="H43" s="43"/>
      <c r="I43" s="12"/>
      <c r="J43" s="34"/>
      <c r="K43" s="35"/>
      <c r="L43" s="12"/>
      <c r="M43" s="34"/>
      <c r="N43" s="35"/>
      <c r="O43" s="12"/>
      <c r="P43" s="34"/>
      <c r="Q43" s="35"/>
      <c r="R43" s="26"/>
      <c r="S43" s="33"/>
      <c r="T43" s="34"/>
      <c r="U43" s="35"/>
      <c r="V43" s="12"/>
      <c r="W43" s="34"/>
      <c r="X43" s="35"/>
      <c r="Y43" s="12"/>
      <c r="Z43" s="34"/>
      <c r="AA43" s="35"/>
      <c r="AB43" s="26"/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/>
      <c r="AN43" s="36"/>
      <c r="AO43" s="17"/>
      <c r="AP43" s="37"/>
      <c r="AQ43" s="48"/>
      <c r="AR43" s="34"/>
      <c r="AS43" s="65"/>
      <c r="AT43" s="65"/>
    </row>
    <row r="44" spans="1:46" s="38" customFormat="1" ht="12.75">
      <c r="A44" s="28"/>
      <c r="B44" s="34"/>
      <c r="C44" s="42"/>
      <c r="D44" s="71">
        <f>C44/2.2046</f>
        <v>0</v>
      </c>
      <c r="E44" s="84"/>
      <c r="F44" s="57"/>
      <c r="G44" s="58"/>
      <c r="H44" s="11"/>
      <c r="I44" s="33"/>
      <c r="J44" s="34"/>
      <c r="K44" s="35"/>
      <c r="L44" s="12"/>
      <c r="M44" s="34"/>
      <c r="N44" s="35"/>
      <c r="O44" s="12"/>
      <c r="P44" s="34"/>
      <c r="Q44" s="35"/>
      <c r="R44" s="26">
        <f>IF(COUNT(J44,M44)&gt;2,"out",MAX(K44,N44,Q44))</f>
        <v>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f>MAX(U44,X44,AA44)</f>
        <v>0</v>
      </c>
      <c r="AC44" s="75">
        <f>SUM(AB44,R44)</f>
        <v>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f>MAX(AF44,AI44,AL44)</f>
        <v>0</v>
      </c>
      <c r="AN44" s="36">
        <f>(AM44+AB44+R44)</f>
        <v>0</v>
      </c>
      <c r="AO44" s="17">
        <f>(AN44/2.2046)</f>
        <v>0</v>
      </c>
      <c r="AP44" s="37">
        <f>(AN44*E44)</f>
        <v>0</v>
      </c>
      <c r="AQ44" s="48">
        <f>IF(F44&gt;0,AP44*F44,AN44*E44)</f>
        <v>0</v>
      </c>
      <c r="AR44" s="34"/>
      <c r="AS44" s="65"/>
      <c r="AT44" s="65"/>
    </row>
    <row r="45" spans="1:46" s="38" customFormat="1" ht="15" customHeight="1">
      <c r="A45" s="91" t="s">
        <v>46</v>
      </c>
      <c r="B45" s="5"/>
      <c r="C45" s="86"/>
      <c r="D45" s="70"/>
      <c r="E45" s="87"/>
      <c r="F45" s="92"/>
      <c r="G45" s="93"/>
      <c r="H45" s="43"/>
      <c r="I45" s="12"/>
      <c r="J45" s="34"/>
      <c r="K45" s="35"/>
      <c r="L45" s="12"/>
      <c r="M45" s="34"/>
      <c r="N45" s="35"/>
      <c r="O45" s="12"/>
      <c r="P45" s="34"/>
      <c r="Q45" s="35"/>
      <c r="R45" s="26"/>
      <c r="S45" s="33"/>
      <c r="T45" s="34"/>
      <c r="U45" s="35"/>
      <c r="V45" s="12"/>
      <c r="W45" s="34"/>
      <c r="X45" s="35"/>
      <c r="Y45" s="12"/>
      <c r="Z45" s="34"/>
      <c r="AA45" s="35"/>
      <c r="AB45" s="26"/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/>
      <c r="AN45" s="36"/>
      <c r="AO45" s="17"/>
      <c r="AP45" s="37"/>
      <c r="AQ45" s="48"/>
      <c r="AR45" s="5"/>
      <c r="AS45" s="65"/>
      <c r="AT45" s="65"/>
    </row>
    <row r="46" spans="1:46" s="25" customFormat="1" ht="15" customHeight="1">
      <c r="A46" s="28"/>
      <c r="B46" s="5"/>
      <c r="C46" s="86"/>
      <c r="D46" s="70">
        <f>C46/2.2046</f>
        <v>0</v>
      </c>
      <c r="E46" s="87"/>
      <c r="F46" s="92"/>
      <c r="G46" s="93"/>
      <c r="H46" s="43"/>
      <c r="I46" s="12"/>
      <c r="J46" s="34"/>
      <c r="K46" s="35"/>
      <c r="L46" s="12"/>
      <c r="M46" s="34"/>
      <c r="N46" s="35"/>
      <c r="O46" s="12"/>
      <c r="P46" s="34"/>
      <c r="Q46" s="35"/>
      <c r="R46" s="26">
        <f>IF(COUNT(J46,M46)&gt;2,"out",MAX(K46,N46,Q46))</f>
        <v>0</v>
      </c>
      <c r="S46" s="33"/>
      <c r="T46" s="34"/>
      <c r="U46" s="35"/>
      <c r="V46" s="12"/>
      <c r="W46" s="34"/>
      <c r="X46" s="35"/>
      <c r="Y46" s="12"/>
      <c r="Z46" s="34"/>
      <c r="AA46" s="35"/>
      <c r="AB46" s="26">
        <f>MAX(U46,X46,AA46)</f>
        <v>0</v>
      </c>
      <c r="AC46" s="75">
        <f>SUM(AB46,R46)</f>
        <v>0</v>
      </c>
      <c r="AD46" s="12"/>
      <c r="AE46" s="34"/>
      <c r="AF46" s="35"/>
      <c r="AG46" s="12"/>
      <c r="AH46" s="34"/>
      <c r="AI46" s="35"/>
      <c r="AJ46" s="12"/>
      <c r="AK46" s="34"/>
      <c r="AL46" s="35"/>
      <c r="AM46" s="26">
        <f>MAX(AF46,AI46,AL46)</f>
        <v>0</v>
      </c>
      <c r="AN46" s="36">
        <f>(AM46+AB46+R46)</f>
        <v>0</v>
      </c>
      <c r="AO46" s="17">
        <f>(AN46/2.2046)</f>
        <v>0</v>
      </c>
      <c r="AP46" s="37">
        <f>(AN46*E46)</f>
        <v>0</v>
      </c>
      <c r="AQ46" s="48">
        <f>IF(F46&gt;0,AP46*F46,AN46*E46)</f>
        <v>0</v>
      </c>
      <c r="AR46" s="5"/>
      <c r="AS46" s="65"/>
      <c r="AT46" s="65"/>
    </row>
    <row r="47" spans="1:46" s="25" customFormat="1" ht="15" customHeight="1">
      <c r="A47" s="89" t="s">
        <v>47</v>
      </c>
      <c r="B47" s="5"/>
      <c r="C47" s="86"/>
      <c r="D47" s="70"/>
      <c r="E47" s="87"/>
      <c r="F47" s="92"/>
      <c r="G47" s="93"/>
      <c r="H47" s="43"/>
      <c r="I47" s="12"/>
      <c r="J47" s="34"/>
      <c r="K47" s="35"/>
      <c r="L47" s="12"/>
      <c r="M47" s="34"/>
      <c r="N47" s="35"/>
      <c r="O47" s="12"/>
      <c r="P47" s="34"/>
      <c r="Q47" s="35"/>
      <c r="R47" s="26"/>
      <c r="S47" s="33"/>
      <c r="T47" s="34"/>
      <c r="U47" s="35"/>
      <c r="V47" s="12"/>
      <c r="W47" s="34"/>
      <c r="X47" s="35"/>
      <c r="Y47" s="12"/>
      <c r="Z47" s="34"/>
      <c r="AA47" s="35"/>
      <c r="AB47" s="26"/>
      <c r="AC47" s="75"/>
      <c r="AD47" s="12"/>
      <c r="AE47" s="34"/>
      <c r="AF47" s="35"/>
      <c r="AG47" s="12"/>
      <c r="AH47" s="34"/>
      <c r="AI47" s="35"/>
      <c r="AJ47" s="12"/>
      <c r="AK47" s="34"/>
      <c r="AL47" s="35"/>
      <c r="AM47" s="26"/>
      <c r="AN47" s="36"/>
      <c r="AO47" s="17"/>
      <c r="AP47" s="37"/>
      <c r="AQ47" s="48"/>
      <c r="AR47" s="5"/>
      <c r="AS47" s="65"/>
      <c r="AT47" s="65"/>
    </row>
    <row r="48" spans="1:46" s="25" customFormat="1" ht="15" customHeight="1">
      <c r="A48" s="16"/>
      <c r="B48" s="5"/>
      <c r="C48" s="86"/>
      <c r="D48" s="70">
        <f>C48/2.2046</f>
        <v>0</v>
      </c>
      <c r="E48" s="87"/>
      <c r="F48" s="92"/>
      <c r="G48" s="93"/>
      <c r="H48" s="41"/>
      <c r="I48" s="6"/>
      <c r="J48" s="5"/>
      <c r="K48" s="9"/>
      <c r="L48" s="6"/>
      <c r="M48" s="5"/>
      <c r="N48" s="9"/>
      <c r="O48" s="6"/>
      <c r="P48" s="5"/>
      <c r="Q48" s="9"/>
      <c r="R48" s="26">
        <f>IF(COUNT(J48,M48)&gt;2,"out",MAX(K48,N48,Q48))</f>
        <v>0</v>
      </c>
      <c r="S48" s="8"/>
      <c r="T48" s="5"/>
      <c r="U48" s="9"/>
      <c r="V48" s="6"/>
      <c r="W48" s="5"/>
      <c r="X48" s="9"/>
      <c r="Y48" s="6"/>
      <c r="Z48" s="5"/>
      <c r="AA48" s="9"/>
      <c r="AB48" s="26">
        <f>MAX(U48,X48,AA48)</f>
        <v>0</v>
      </c>
      <c r="AC48" s="75">
        <f>SUM(AB48,R48)</f>
        <v>0</v>
      </c>
      <c r="AD48" s="6"/>
      <c r="AE48" s="5"/>
      <c r="AF48" s="9"/>
      <c r="AG48" s="6"/>
      <c r="AH48" s="5"/>
      <c r="AI48" s="9"/>
      <c r="AJ48" s="6"/>
      <c r="AK48" s="5"/>
      <c r="AL48" s="9"/>
      <c r="AM48" s="26">
        <f>MAX(AF48,AI48,AL48)</f>
        <v>0</v>
      </c>
      <c r="AN48" s="36">
        <f>(AM48+AB48+R48)</f>
        <v>0</v>
      </c>
      <c r="AO48" s="17">
        <f>(AN48/2.2046)</f>
        <v>0</v>
      </c>
      <c r="AP48" s="37">
        <f>(AN48*E48)</f>
        <v>0</v>
      </c>
      <c r="AQ48" s="48">
        <f>IF(F48&gt;0,AP48*F48,AN48*E48)</f>
        <v>0</v>
      </c>
      <c r="AR48" s="5"/>
      <c r="AS48" s="66"/>
      <c r="AT48" s="66"/>
    </row>
    <row r="49" spans="1:46" s="25" customFormat="1" ht="15" customHeight="1">
      <c r="A49" s="91" t="s">
        <v>48</v>
      </c>
      <c r="B49" s="5"/>
      <c r="C49" s="86"/>
      <c r="D49" s="70"/>
      <c r="E49" s="87"/>
      <c r="F49" s="92"/>
      <c r="G49" s="93"/>
      <c r="H49" s="41"/>
      <c r="I49" s="94"/>
      <c r="J49" s="5"/>
      <c r="K49" s="9"/>
      <c r="L49" s="6"/>
      <c r="M49" s="5"/>
      <c r="N49" s="9"/>
      <c r="O49" s="6"/>
      <c r="P49" s="5"/>
      <c r="Q49" s="9"/>
      <c r="R49" s="26"/>
      <c r="S49" s="8"/>
      <c r="T49" s="5"/>
      <c r="U49" s="9"/>
      <c r="V49" s="6"/>
      <c r="W49" s="5"/>
      <c r="X49" s="9"/>
      <c r="Y49" s="6"/>
      <c r="Z49" s="5"/>
      <c r="AA49" s="9"/>
      <c r="AB49" s="26"/>
      <c r="AC49" s="75"/>
      <c r="AD49" s="6"/>
      <c r="AE49" s="5"/>
      <c r="AF49" s="9"/>
      <c r="AG49" s="6"/>
      <c r="AH49" s="5"/>
      <c r="AI49" s="9"/>
      <c r="AJ49" s="6"/>
      <c r="AK49" s="5"/>
      <c r="AL49" s="9"/>
      <c r="AM49" s="26"/>
      <c r="AN49" s="36"/>
      <c r="AO49" s="17"/>
      <c r="AP49" s="37"/>
      <c r="AQ49" s="48"/>
      <c r="AR49" s="5"/>
      <c r="AS49" s="66"/>
      <c r="AT49" s="66"/>
    </row>
    <row r="50" spans="1:46" s="25" customFormat="1" ht="15" customHeight="1">
      <c r="A50" s="16"/>
      <c r="B50" s="5"/>
      <c r="C50" s="86"/>
      <c r="D50" s="70">
        <f>C50/2.2046</f>
        <v>0</v>
      </c>
      <c r="E50" s="87"/>
      <c r="F50" s="92"/>
      <c r="G50" s="93"/>
      <c r="H50" s="41"/>
      <c r="I50" s="6"/>
      <c r="J50" s="5"/>
      <c r="K50" s="9"/>
      <c r="L50" s="6"/>
      <c r="M50" s="5"/>
      <c r="N50" s="9"/>
      <c r="O50" s="6"/>
      <c r="P50" s="5"/>
      <c r="Q50" s="9"/>
      <c r="R50" s="26">
        <f>IF(COUNT(J50,M50)&gt;2,"out",MAX(K50,N50,Q50))</f>
        <v>0</v>
      </c>
      <c r="S50" s="8"/>
      <c r="T50" s="5"/>
      <c r="U50" s="9"/>
      <c r="V50" s="6"/>
      <c r="W50" s="5"/>
      <c r="X50" s="9"/>
      <c r="Y50" s="6"/>
      <c r="Z50" s="5"/>
      <c r="AA50" s="9"/>
      <c r="AB50" s="26">
        <f>MAX(U50,X50,AA50)</f>
        <v>0</v>
      </c>
      <c r="AC50" s="75">
        <f>SUM(AB50,R50)</f>
        <v>0</v>
      </c>
      <c r="AD50" s="6"/>
      <c r="AE50" s="5"/>
      <c r="AF50" s="9"/>
      <c r="AG50" s="6"/>
      <c r="AH50" s="5"/>
      <c r="AI50" s="9"/>
      <c r="AJ50" s="6"/>
      <c r="AK50" s="5"/>
      <c r="AL50" s="9"/>
      <c r="AM50" s="26">
        <f>MAX(AF50,AI50,AL50)</f>
        <v>0</v>
      </c>
      <c r="AN50" s="36">
        <f>(AM50+AB50+R50)</f>
        <v>0</v>
      </c>
      <c r="AO50" s="17">
        <f>(AN50/2.2046)</f>
        <v>0</v>
      </c>
      <c r="AP50" s="37">
        <f>(AN50*E50)</f>
        <v>0</v>
      </c>
      <c r="AQ50" s="48">
        <f>IF(F50&gt;0,AP50*F50,AN50*E50)</f>
        <v>0</v>
      </c>
      <c r="AR50" s="5"/>
      <c r="AS50" s="66"/>
      <c r="AT50" s="66"/>
    </row>
    <row r="51" spans="1:46" s="25" customFormat="1" ht="15" customHeight="1">
      <c r="A51" s="95" t="s">
        <v>49</v>
      </c>
      <c r="B51" s="18"/>
      <c r="C51" s="39"/>
      <c r="D51" s="96"/>
      <c r="E51" s="97"/>
      <c r="F51" s="98"/>
      <c r="G51" s="40"/>
      <c r="H51" s="20"/>
      <c r="I51" s="21"/>
      <c r="J51" s="18"/>
      <c r="K51" s="22"/>
      <c r="L51" s="19"/>
      <c r="M51" s="18"/>
      <c r="N51" s="22"/>
      <c r="O51" s="19"/>
      <c r="P51" s="18"/>
      <c r="Q51" s="22"/>
      <c r="R51" s="61"/>
      <c r="S51" s="21"/>
      <c r="T51" s="18"/>
      <c r="U51" s="22"/>
      <c r="V51" s="19"/>
      <c r="W51" s="18"/>
      <c r="X51" s="22"/>
      <c r="Y51" s="19"/>
      <c r="Z51" s="18"/>
      <c r="AA51" s="22"/>
      <c r="AB51" s="61"/>
      <c r="AC51" s="116"/>
      <c r="AD51" s="19"/>
      <c r="AE51" s="18"/>
      <c r="AF51" s="22"/>
      <c r="AG51" s="19"/>
      <c r="AH51" s="18"/>
      <c r="AI51" s="22"/>
      <c r="AJ51" s="19"/>
      <c r="AK51" s="18"/>
      <c r="AL51" s="22"/>
      <c r="AM51" s="61"/>
      <c r="AN51" s="23"/>
      <c r="AO51" s="117"/>
      <c r="AP51" s="24"/>
      <c r="AQ51" s="62"/>
      <c r="AR51" s="18"/>
      <c r="AS51" s="64"/>
      <c r="AT51" s="64"/>
    </row>
    <row r="52" spans="1:46" s="38" customFormat="1" ht="12.75">
      <c r="A52" s="28"/>
      <c r="B52" s="34"/>
      <c r="C52" s="42"/>
      <c r="D52" s="71">
        <f aca="true" t="shared" si="9" ref="D52:D61">C52/2.2046</f>
        <v>0</v>
      </c>
      <c r="E52" s="84"/>
      <c r="F52" s="57"/>
      <c r="G52" s="58"/>
      <c r="H52" s="11"/>
      <c r="I52" s="33"/>
      <c r="J52" s="34"/>
      <c r="K52" s="35"/>
      <c r="L52" s="12"/>
      <c r="M52" s="34"/>
      <c r="N52" s="35"/>
      <c r="O52" s="12"/>
      <c r="P52" s="34"/>
      <c r="Q52" s="35"/>
      <c r="R52" s="26">
        <f aca="true" t="shared" si="10" ref="R52:R61">IF(COUNT(J52,M52)&gt;2,"out",MAX(K52,N52,Q52))</f>
        <v>0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f aca="true" t="shared" si="11" ref="AB52:AB61">MAX(U52,X52,AA52)</f>
        <v>0</v>
      </c>
      <c r="AC52" s="75">
        <f aca="true" t="shared" si="12" ref="AC52:AC61">SUM(AB52,R52)</f>
        <v>0</v>
      </c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f aca="true" t="shared" si="13" ref="AM52:AM61">MAX(AF52,AI52,AL52)</f>
        <v>0</v>
      </c>
      <c r="AN52" s="36">
        <f aca="true" t="shared" si="14" ref="AN52:AN61">(AM52+AB52+R52)</f>
        <v>0</v>
      </c>
      <c r="AO52" s="17">
        <f aca="true" t="shared" si="15" ref="AO52:AO61">(AN52/2.2046)</f>
        <v>0</v>
      </c>
      <c r="AP52" s="37">
        <f aca="true" t="shared" si="16" ref="AP52:AP61">(AN52*E52)</f>
        <v>0</v>
      </c>
      <c r="AQ52" s="48">
        <f aca="true" t="shared" si="17" ref="AQ52:AQ61">IF(F52&gt;0,AP52*F52,AN52*E52)</f>
        <v>0</v>
      </c>
      <c r="AR52" s="34"/>
      <c r="AS52" s="65"/>
      <c r="AT52" s="65"/>
    </row>
    <row r="53" spans="1:46" s="38" customFormat="1" ht="12.75">
      <c r="A53" s="28"/>
      <c r="B53" s="34"/>
      <c r="C53" s="42"/>
      <c r="D53" s="71">
        <f t="shared" si="9"/>
        <v>0</v>
      </c>
      <c r="E53" s="84"/>
      <c r="F53" s="57"/>
      <c r="G53" s="58"/>
      <c r="H53" s="11"/>
      <c r="I53" s="33"/>
      <c r="J53" s="34"/>
      <c r="K53" s="35"/>
      <c r="L53" s="12"/>
      <c r="M53" s="34"/>
      <c r="N53" s="35"/>
      <c r="O53" s="12"/>
      <c r="P53" s="34"/>
      <c r="Q53" s="35"/>
      <c r="R53" s="26">
        <f t="shared" si="10"/>
        <v>0</v>
      </c>
      <c r="S53" s="33"/>
      <c r="T53" s="34"/>
      <c r="U53" s="35"/>
      <c r="V53" s="12"/>
      <c r="W53" s="34"/>
      <c r="X53" s="35"/>
      <c r="Y53" s="12"/>
      <c r="Z53" s="34"/>
      <c r="AA53" s="35"/>
      <c r="AB53" s="26">
        <f t="shared" si="11"/>
        <v>0</v>
      </c>
      <c r="AC53" s="75">
        <f t="shared" si="12"/>
        <v>0</v>
      </c>
      <c r="AD53" s="12"/>
      <c r="AE53" s="34"/>
      <c r="AF53" s="35"/>
      <c r="AG53" s="12"/>
      <c r="AH53" s="34"/>
      <c r="AI53" s="35"/>
      <c r="AJ53" s="12"/>
      <c r="AK53" s="34"/>
      <c r="AL53" s="35"/>
      <c r="AM53" s="26">
        <f t="shared" si="13"/>
        <v>0</v>
      </c>
      <c r="AN53" s="36">
        <f t="shared" si="14"/>
        <v>0</v>
      </c>
      <c r="AO53" s="17">
        <f t="shared" si="15"/>
        <v>0</v>
      </c>
      <c r="AP53" s="37">
        <f t="shared" si="16"/>
        <v>0</v>
      </c>
      <c r="AQ53" s="48">
        <f t="shared" si="17"/>
        <v>0</v>
      </c>
      <c r="AR53" s="34"/>
      <c r="AS53" s="65"/>
      <c r="AT53" s="65"/>
    </row>
    <row r="54" spans="1:46" s="38" customFormat="1" ht="12.75">
      <c r="A54" s="28"/>
      <c r="B54" s="34"/>
      <c r="C54" s="42"/>
      <c r="D54" s="71">
        <f t="shared" si="9"/>
        <v>0</v>
      </c>
      <c r="E54" s="84"/>
      <c r="F54" s="57"/>
      <c r="G54" s="58"/>
      <c r="H54" s="11"/>
      <c r="I54" s="33"/>
      <c r="J54" s="34"/>
      <c r="K54" s="35"/>
      <c r="L54" s="12"/>
      <c r="M54" s="34"/>
      <c r="N54" s="35"/>
      <c r="O54" s="12"/>
      <c r="P54" s="34"/>
      <c r="Q54" s="35"/>
      <c r="R54" s="26">
        <f t="shared" si="10"/>
        <v>0</v>
      </c>
      <c r="S54" s="33"/>
      <c r="T54" s="34"/>
      <c r="U54" s="35"/>
      <c r="V54" s="12"/>
      <c r="W54" s="34"/>
      <c r="X54" s="35"/>
      <c r="Y54" s="12"/>
      <c r="Z54" s="34"/>
      <c r="AA54" s="35"/>
      <c r="AB54" s="26">
        <f t="shared" si="11"/>
        <v>0</v>
      </c>
      <c r="AC54" s="75">
        <f t="shared" si="12"/>
        <v>0</v>
      </c>
      <c r="AD54" s="12"/>
      <c r="AE54" s="34"/>
      <c r="AF54" s="35"/>
      <c r="AG54" s="12"/>
      <c r="AH54" s="34"/>
      <c r="AI54" s="35"/>
      <c r="AJ54" s="12"/>
      <c r="AK54" s="34"/>
      <c r="AL54" s="35"/>
      <c r="AM54" s="26">
        <f t="shared" si="13"/>
        <v>0</v>
      </c>
      <c r="AN54" s="36">
        <f t="shared" si="14"/>
        <v>0</v>
      </c>
      <c r="AO54" s="17">
        <f t="shared" si="15"/>
        <v>0</v>
      </c>
      <c r="AP54" s="37">
        <f t="shared" si="16"/>
        <v>0</v>
      </c>
      <c r="AQ54" s="48">
        <f t="shared" si="17"/>
        <v>0</v>
      </c>
      <c r="AR54" s="34"/>
      <c r="AS54" s="65"/>
      <c r="AT54" s="65"/>
    </row>
    <row r="55" spans="1:46" s="38" customFormat="1" ht="12.75">
      <c r="A55" s="28"/>
      <c r="B55" s="34"/>
      <c r="C55" s="42"/>
      <c r="D55" s="71">
        <f t="shared" si="9"/>
        <v>0</v>
      </c>
      <c r="E55" s="84"/>
      <c r="F55" s="57"/>
      <c r="G55" s="58"/>
      <c r="H55" s="11"/>
      <c r="I55" s="33"/>
      <c r="J55" s="34"/>
      <c r="K55" s="35"/>
      <c r="L55" s="12"/>
      <c r="M55" s="34"/>
      <c r="N55" s="35"/>
      <c r="O55" s="12"/>
      <c r="P55" s="34"/>
      <c r="Q55" s="35"/>
      <c r="R55" s="26">
        <f t="shared" si="10"/>
        <v>0</v>
      </c>
      <c r="S55" s="33"/>
      <c r="T55" s="34"/>
      <c r="U55" s="35"/>
      <c r="V55" s="12"/>
      <c r="W55" s="34"/>
      <c r="X55" s="35"/>
      <c r="Y55" s="12"/>
      <c r="Z55" s="34"/>
      <c r="AA55" s="35"/>
      <c r="AB55" s="26">
        <f t="shared" si="11"/>
        <v>0</v>
      </c>
      <c r="AC55" s="75">
        <f t="shared" si="12"/>
        <v>0</v>
      </c>
      <c r="AD55" s="12"/>
      <c r="AE55" s="34"/>
      <c r="AF55" s="35"/>
      <c r="AG55" s="12"/>
      <c r="AH55" s="34"/>
      <c r="AI55" s="35"/>
      <c r="AJ55" s="12"/>
      <c r="AK55" s="34"/>
      <c r="AL55" s="35"/>
      <c r="AM55" s="26">
        <f t="shared" si="13"/>
        <v>0</v>
      </c>
      <c r="AN55" s="36">
        <f t="shared" si="14"/>
        <v>0</v>
      </c>
      <c r="AO55" s="17">
        <f t="shared" si="15"/>
        <v>0</v>
      </c>
      <c r="AP55" s="37">
        <f t="shared" si="16"/>
        <v>0</v>
      </c>
      <c r="AQ55" s="48">
        <f t="shared" si="17"/>
        <v>0</v>
      </c>
      <c r="AR55" s="34"/>
      <c r="AS55" s="65"/>
      <c r="AT55" s="65"/>
    </row>
    <row r="56" spans="1:46" s="38" customFormat="1" ht="12.75">
      <c r="A56" s="28"/>
      <c r="B56" s="34"/>
      <c r="C56" s="42"/>
      <c r="D56" s="71">
        <f t="shared" si="9"/>
        <v>0</v>
      </c>
      <c r="E56" s="84"/>
      <c r="F56" s="57"/>
      <c r="G56" s="58"/>
      <c r="H56" s="11"/>
      <c r="I56" s="33"/>
      <c r="J56" s="34"/>
      <c r="K56" s="35"/>
      <c r="L56" s="12"/>
      <c r="M56" s="34"/>
      <c r="N56" s="35"/>
      <c r="O56" s="12"/>
      <c r="P56" s="34"/>
      <c r="Q56" s="35"/>
      <c r="R56" s="26">
        <f t="shared" si="10"/>
        <v>0</v>
      </c>
      <c r="S56" s="33"/>
      <c r="T56" s="34"/>
      <c r="U56" s="35"/>
      <c r="V56" s="12"/>
      <c r="W56" s="34"/>
      <c r="X56" s="35"/>
      <c r="Y56" s="12"/>
      <c r="Z56" s="34"/>
      <c r="AA56" s="35"/>
      <c r="AB56" s="26">
        <f t="shared" si="11"/>
        <v>0</v>
      </c>
      <c r="AC56" s="75">
        <f t="shared" si="12"/>
        <v>0</v>
      </c>
      <c r="AD56" s="12"/>
      <c r="AE56" s="34"/>
      <c r="AF56" s="35"/>
      <c r="AG56" s="12"/>
      <c r="AH56" s="34"/>
      <c r="AI56" s="35"/>
      <c r="AJ56" s="12"/>
      <c r="AK56" s="34"/>
      <c r="AL56" s="35"/>
      <c r="AM56" s="26">
        <f t="shared" si="13"/>
        <v>0</v>
      </c>
      <c r="AN56" s="36">
        <f t="shared" si="14"/>
        <v>0</v>
      </c>
      <c r="AO56" s="17">
        <f t="shared" si="15"/>
        <v>0</v>
      </c>
      <c r="AP56" s="37">
        <f t="shared" si="16"/>
        <v>0</v>
      </c>
      <c r="AQ56" s="48">
        <f t="shared" si="17"/>
        <v>0</v>
      </c>
      <c r="AR56" s="34"/>
      <c r="AS56" s="65"/>
      <c r="AT56" s="65"/>
    </row>
    <row r="57" spans="1:46" s="38" customFormat="1" ht="12.75">
      <c r="A57" s="28"/>
      <c r="B57" s="34"/>
      <c r="C57" s="42"/>
      <c r="D57" s="71">
        <f t="shared" si="9"/>
        <v>0</v>
      </c>
      <c r="E57" s="84"/>
      <c r="F57" s="57"/>
      <c r="G57" s="58"/>
      <c r="H57" s="11"/>
      <c r="I57" s="33"/>
      <c r="J57" s="34"/>
      <c r="K57" s="35"/>
      <c r="L57" s="12"/>
      <c r="M57" s="34"/>
      <c r="N57" s="35"/>
      <c r="O57" s="12"/>
      <c r="P57" s="34"/>
      <c r="Q57" s="35"/>
      <c r="R57" s="26">
        <f t="shared" si="10"/>
        <v>0</v>
      </c>
      <c r="S57" s="33"/>
      <c r="T57" s="34"/>
      <c r="U57" s="35"/>
      <c r="V57" s="12"/>
      <c r="W57" s="34"/>
      <c r="X57" s="35"/>
      <c r="Y57" s="12"/>
      <c r="Z57" s="34"/>
      <c r="AA57" s="35"/>
      <c r="AB57" s="26">
        <f t="shared" si="11"/>
        <v>0</v>
      </c>
      <c r="AC57" s="75">
        <f t="shared" si="12"/>
        <v>0</v>
      </c>
      <c r="AD57" s="12"/>
      <c r="AE57" s="34"/>
      <c r="AF57" s="35"/>
      <c r="AG57" s="12"/>
      <c r="AH57" s="34"/>
      <c r="AI57" s="35"/>
      <c r="AJ57" s="12"/>
      <c r="AK57" s="34"/>
      <c r="AL57" s="35"/>
      <c r="AM57" s="26">
        <f t="shared" si="13"/>
        <v>0</v>
      </c>
      <c r="AN57" s="36">
        <f t="shared" si="14"/>
        <v>0</v>
      </c>
      <c r="AO57" s="17">
        <f t="shared" si="15"/>
        <v>0</v>
      </c>
      <c r="AP57" s="37">
        <f t="shared" si="16"/>
        <v>0</v>
      </c>
      <c r="AQ57" s="48">
        <f t="shared" si="17"/>
        <v>0</v>
      </c>
      <c r="AR57" s="34"/>
      <c r="AS57" s="65"/>
      <c r="AT57" s="65"/>
    </row>
    <row r="58" spans="1:46" s="38" customFormat="1" ht="12.75">
      <c r="A58" s="28"/>
      <c r="B58" s="34"/>
      <c r="C58" s="42"/>
      <c r="D58" s="71">
        <f t="shared" si="9"/>
        <v>0</v>
      </c>
      <c r="E58" s="84"/>
      <c r="F58" s="57"/>
      <c r="G58" s="58"/>
      <c r="H58" s="11"/>
      <c r="I58" s="33"/>
      <c r="J58" s="34"/>
      <c r="K58" s="35"/>
      <c r="L58" s="12"/>
      <c r="M58" s="34"/>
      <c r="N58" s="35"/>
      <c r="O58" s="12"/>
      <c r="P58" s="34"/>
      <c r="Q58" s="35"/>
      <c r="R58" s="26">
        <f t="shared" si="10"/>
        <v>0</v>
      </c>
      <c r="S58" s="33"/>
      <c r="T58" s="34"/>
      <c r="U58" s="35"/>
      <c r="V58" s="12"/>
      <c r="W58" s="34"/>
      <c r="X58" s="35"/>
      <c r="Y58" s="12"/>
      <c r="Z58" s="34"/>
      <c r="AA58" s="35"/>
      <c r="AB58" s="26">
        <f t="shared" si="11"/>
        <v>0</v>
      </c>
      <c r="AC58" s="75">
        <f t="shared" si="12"/>
        <v>0</v>
      </c>
      <c r="AD58" s="12"/>
      <c r="AE58" s="34"/>
      <c r="AF58" s="35"/>
      <c r="AG58" s="12"/>
      <c r="AH58" s="34"/>
      <c r="AI58" s="35"/>
      <c r="AJ58" s="12"/>
      <c r="AK58" s="34"/>
      <c r="AL58" s="35"/>
      <c r="AM58" s="26">
        <f t="shared" si="13"/>
        <v>0</v>
      </c>
      <c r="AN58" s="36">
        <f t="shared" si="14"/>
        <v>0</v>
      </c>
      <c r="AO58" s="17">
        <f t="shared" si="15"/>
        <v>0</v>
      </c>
      <c r="AP58" s="37">
        <f t="shared" si="16"/>
        <v>0</v>
      </c>
      <c r="AQ58" s="48">
        <f t="shared" si="17"/>
        <v>0</v>
      </c>
      <c r="AR58" s="34"/>
      <c r="AS58" s="65"/>
      <c r="AT58" s="65"/>
    </row>
    <row r="59" spans="1:46" s="38" customFormat="1" ht="12.75">
      <c r="A59" s="28"/>
      <c r="B59" s="34"/>
      <c r="C59" s="42"/>
      <c r="D59" s="71">
        <f t="shared" si="9"/>
        <v>0</v>
      </c>
      <c r="E59" s="84"/>
      <c r="F59" s="57"/>
      <c r="G59" s="58"/>
      <c r="H59" s="11"/>
      <c r="I59" s="33"/>
      <c r="J59" s="34"/>
      <c r="K59" s="35"/>
      <c r="L59" s="12"/>
      <c r="M59" s="34"/>
      <c r="N59" s="35"/>
      <c r="O59" s="12"/>
      <c r="P59" s="34"/>
      <c r="Q59" s="35"/>
      <c r="R59" s="26">
        <f t="shared" si="10"/>
        <v>0</v>
      </c>
      <c r="S59" s="33"/>
      <c r="T59" s="34"/>
      <c r="U59" s="35"/>
      <c r="V59" s="12"/>
      <c r="W59" s="34"/>
      <c r="X59" s="35"/>
      <c r="Y59" s="12"/>
      <c r="Z59" s="34"/>
      <c r="AA59" s="35"/>
      <c r="AB59" s="26">
        <f t="shared" si="11"/>
        <v>0</v>
      </c>
      <c r="AC59" s="75">
        <f t="shared" si="12"/>
        <v>0</v>
      </c>
      <c r="AD59" s="12"/>
      <c r="AE59" s="34"/>
      <c r="AF59" s="35"/>
      <c r="AG59" s="12"/>
      <c r="AH59" s="34"/>
      <c r="AI59" s="35"/>
      <c r="AJ59" s="12"/>
      <c r="AK59" s="34"/>
      <c r="AL59" s="35"/>
      <c r="AM59" s="26">
        <f t="shared" si="13"/>
        <v>0</v>
      </c>
      <c r="AN59" s="36">
        <f t="shared" si="14"/>
        <v>0</v>
      </c>
      <c r="AO59" s="17">
        <f t="shared" si="15"/>
        <v>0</v>
      </c>
      <c r="AP59" s="37">
        <f t="shared" si="16"/>
        <v>0</v>
      </c>
      <c r="AQ59" s="48">
        <f t="shared" si="17"/>
        <v>0</v>
      </c>
      <c r="AR59" s="34"/>
      <c r="AS59" s="65"/>
      <c r="AT59" s="65"/>
    </row>
    <row r="60" spans="1:46" s="38" customFormat="1" ht="12.75">
      <c r="A60" s="28"/>
      <c r="B60" s="34"/>
      <c r="C60" s="42"/>
      <c r="D60" s="71">
        <f t="shared" si="9"/>
        <v>0</v>
      </c>
      <c r="E60" s="84"/>
      <c r="F60" s="57"/>
      <c r="G60" s="58"/>
      <c r="H60" s="11"/>
      <c r="I60" s="33"/>
      <c r="J60" s="34"/>
      <c r="K60" s="35"/>
      <c r="L60" s="12"/>
      <c r="M60" s="34"/>
      <c r="N60" s="35"/>
      <c r="O60" s="12"/>
      <c r="P60" s="34"/>
      <c r="Q60" s="35"/>
      <c r="R60" s="26">
        <f t="shared" si="10"/>
        <v>0</v>
      </c>
      <c r="S60" s="33"/>
      <c r="T60" s="34"/>
      <c r="U60" s="35"/>
      <c r="V60" s="12"/>
      <c r="W60" s="34"/>
      <c r="X60" s="35"/>
      <c r="Y60" s="12"/>
      <c r="Z60" s="34"/>
      <c r="AA60" s="35"/>
      <c r="AB60" s="26">
        <f t="shared" si="11"/>
        <v>0</v>
      </c>
      <c r="AC60" s="75">
        <f t="shared" si="12"/>
        <v>0</v>
      </c>
      <c r="AD60" s="12"/>
      <c r="AE60" s="34"/>
      <c r="AF60" s="35"/>
      <c r="AG60" s="12"/>
      <c r="AH60" s="34"/>
      <c r="AI60" s="35"/>
      <c r="AJ60" s="12"/>
      <c r="AK60" s="34"/>
      <c r="AL60" s="35"/>
      <c r="AM60" s="26">
        <f t="shared" si="13"/>
        <v>0</v>
      </c>
      <c r="AN60" s="36">
        <f t="shared" si="14"/>
        <v>0</v>
      </c>
      <c r="AO60" s="17">
        <f t="shared" si="15"/>
        <v>0</v>
      </c>
      <c r="AP60" s="37">
        <f t="shared" si="16"/>
        <v>0</v>
      </c>
      <c r="AQ60" s="48">
        <f t="shared" si="17"/>
        <v>0</v>
      </c>
      <c r="AR60" s="34"/>
      <c r="AS60" s="65"/>
      <c r="AT60" s="65"/>
    </row>
    <row r="61" spans="1:46" s="38" customFormat="1" ht="12.75">
      <c r="A61" s="28"/>
      <c r="B61" s="34"/>
      <c r="C61" s="42"/>
      <c r="D61" s="71">
        <f t="shared" si="9"/>
        <v>0</v>
      </c>
      <c r="E61" s="84"/>
      <c r="F61" s="57"/>
      <c r="G61" s="58"/>
      <c r="H61" s="11"/>
      <c r="I61" s="33"/>
      <c r="J61" s="34"/>
      <c r="K61" s="35"/>
      <c r="L61" s="12"/>
      <c r="M61" s="34"/>
      <c r="N61" s="35"/>
      <c r="O61" s="12"/>
      <c r="P61" s="34"/>
      <c r="Q61" s="35"/>
      <c r="R61" s="26">
        <f t="shared" si="10"/>
        <v>0</v>
      </c>
      <c r="S61" s="33"/>
      <c r="T61" s="34"/>
      <c r="U61" s="35"/>
      <c r="V61" s="12"/>
      <c r="W61" s="34"/>
      <c r="X61" s="35"/>
      <c r="Y61" s="12"/>
      <c r="Z61" s="34"/>
      <c r="AA61" s="35"/>
      <c r="AB61" s="26">
        <f t="shared" si="11"/>
        <v>0</v>
      </c>
      <c r="AC61" s="75">
        <f t="shared" si="12"/>
        <v>0</v>
      </c>
      <c r="AD61" s="12"/>
      <c r="AE61" s="34"/>
      <c r="AF61" s="35"/>
      <c r="AG61" s="12"/>
      <c r="AH61" s="34"/>
      <c r="AI61" s="35"/>
      <c r="AJ61" s="12"/>
      <c r="AK61" s="34"/>
      <c r="AL61" s="35"/>
      <c r="AM61" s="26">
        <f t="shared" si="13"/>
        <v>0</v>
      </c>
      <c r="AN61" s="36">
        <f t="shared" si="14"/>
        <v>0</v>
      </c>
      <c r="AO61" s="17">
        <f t="shared" si="15"/>
        <v>0</v>
      </c>
      <c r="AP61" s="37">
        <f t="shared" si="16"/>
        <v>0</v>
      </c>
      <c r="AQ61" s="48">
        <f t="shared" si="17"/>
        <v>0</v>
      </c>
      <c r="AR61" s="34"/>
      <c r="AS61" s="65"/>
      <c r="AT61" s="65"/>
    </row>
    <row r="62" spans="1:46" s="38" customFormat="1" ht="15" customHeight="1">
      <c r="A62" s="85" t="s">
        <v>30</v>
      </c>
      <c r="B62" s="34"/>
      <c r="C62" s="42"/>
      <c r="D62" s="71"/>
      <c r="E62" s="84"/>
      <c r="F62" s="59"/>
      <c r="G62" s="60"/>
      <c r="H62" s="11"/>
      <c r="I62" s="33"/>
      <c r="J62" s="34"/>
      <c r="K62" s="35"/>
      <c r="L62" s="12"/>
      <c r="M62" s="34"/>
      <c r="N62" s="35"/>
      <c r="O62" s="12"/>
      <c r="P62" s="34"/>
      <c r="Q62" s="35"/>
      <c r="R62" s="26"/>
      <c r="S62" s="33"/>
      <c r="T62" s="34"/>
      <c r="U62" s="35"/>
      <c r="V62" s="12"/>
      <c r="W62" s="34"/>
      <c r="X62" s="35"/>
      <c r="Y62" s="12"/>
      <c r="Z62" s="34"/>
      <c r="AA62" s="35"/>
      <c r="AB62" s="26"/>
      <c r="AC62" s="75"/>
      <c r="AD62" s="12"/>
      <c r="AE62" s="34"/>
      <c r="AF62" s="35"/>
      <c r="AG62" s="12"/>
      <c r="AH62" s="34"/>
      <c r="AI62" s="35"/>
      <c r="AJ62" s="12"/>
      <c r="AK62" s="34"/>
      <c r="AL62" s="35"/>
      <c r="AM62" s="26"/>
      <c r="AN62" s="36"/>
      <c r="AO62" s="17"/>
      <c r="AP62" s="37"/>
      <c r="AQ62" s="48"/>
      <c r="AR62" s="34"/>
      <c r="AS62" s="65"/>
      <c r="AT62" s="65"/>
    </row>
    <row r="63" spans="1:46" s="38" customFormat="1" ht="12.75">
      <c r="A63" s="28"/>
      <c r="B63" s="34"/>
      <c r="C63" s="42"/>
      <c r="D63" s="71">
        <f>C63/2.2046</f>
        <v>0</v>
      </c>
      <c r="E63" s="84"/>
      <c r="F63" s="57"/>
      <c r="G63" s="58"/>
      <c r="H63" s="11"/>
      <c r="I63" s="33"/>
      <c r="J63" s="34"/>
      <c r="K63" s="35"/>
      <c r="L63" s="12"/>
      <c r="M63" s="34"/>
      <c r="N63" s="35"/>
      <c r="O63" s="12"/>
      <c r="P63" s="34"/>
      <c r="Q63" s="35"/>
      <c r="R63" s="26">
        <f>IF(COUNT(J63,M63)&gt;2,"out",MAX(K63,N63,Q63))</f>
        <v>0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f>MAX(U63,X63,AA63)</f>
        <v>0</v>
      </c>
      <c r="AC63" s="75">
        <f>SUM(AB63,R63)</f>
        <v>0</v>
      </c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f>MAX(AF63,AI63,AL63)</f>
        <v>0</v>
      </c>
      <c r="AN63" s="36">
        <f>(AM63+AB63+R63)</f>
        <v>0</v>
      </c>
      <c r="AO63" s="17">
        <f>(AN63/2.2046)</f>
        <v>0</v>
      </c>
      <c r="AP63" s="37">
        <f>(AN63*E63)</f>
        <v>0</v>
      </c>
      <c r="AQ63" s="48">
        <f>IF(F63&gt;0,AP63*F63,AN63*E63)</f>
        <v>0</v>
      </c>
      <c r="AR63" s="34"/>
      <c r="AS63" s="65"/>
      <c r="AT63" s="65"/>
    </row>
    <row r="64" spans="1:46" s="38" customFormat="1" ht="15" customHeight="1">
      <c r="A64" s="85" t="s">
        <v>31</v>
      </c>
      <c r="B64" s="34"/>
      <c r="C64" s="42"/>
      <c r="D64" s="71"/>
      <c r="E64" s="84"/>
      <c r="F64" s="59"/>
      <c r="G64" s="60"/>
      <c r="H64" s="11"/>
      <c r="I64" s="33"/>
      <c r="J64" s="34"/>
      <c r="K64" s="35"/>
      <c r="L64" s="12"/>
      <c r="M64" s="34"/>
      <c r="N64" s="35"/>
      <c r="O64" s="12"/>
      <c r="P64" s="34"/>
      <c r="Q64" s="35"/>
      <c r="R64" s="26"/>
      <c r="S64" s="33"/>
      <c r="T64" s="34"/>
      <c r="U64" s="35"/>
      <c r="V64" s="12"/>
      <c r="W64" s="34"/>
      <c r="X64" s="35"/>
      <c r="Y64" s="12"/>
      <c r="Z64" s="34"/>
      <c r="AA64" s="35"/>
      <c r="AB64" s="26"/>
      <c r="AC64" s="75"/>
      <c r="AD64" s="12"/>
      <c r="AE64" s="34"/>
      <c r="AF64" s="35"/>
      <c r="AG64" s="12"/>
      <c r="AH64" s="34"/>
      <c r="AI64" s="35"/>
      <c r="AJ64" s="12"/>
      <c r="AK64" s="34"/>
      <c r="AL64" s="35"/>
      <c r="AM64" s="26"/>
      <c r="AN64" s="36"/>
      <c r="AO64" s="17"/>
      <c r="AP64" s="37"/>
      <c r="AQ64" s="48"/>
      <c r="AR64" s="34"/>
      <c r="AS64" s="65"/>
      <c r="AT64" s="65"/>
    </row>
    <row r="65" spans="1:46" ht="15" customHeight="1">
      <c r="A65" s="30"/>
      <c r="B65" s="5"/>
      <c r="C65" s="86"/>
      <c r="D65" s="71">
        <f>C65/2.2046</f>
        <v>0</v>
      </c>
      <c r="E65" s="87"/>
      <c r="F65" s="88"/>
      <c r="G65" s="32"/>
      <c r="H65" s="7"/>
      <c r="I65" s="8"/>
      <c r="J65" s="5"/>
      <c r="K65" s="9"/>
      <c r="L65" s="6"/>
      <c r="M65" s="5"/>
      <c r="N65" s="9"/>
      <c r="O65" s="6"/>
      <c r="P65" s="5"/>
      <c r="Q65" s="9"/>
      <c r="R65" s="26">
        <f>IF(COUNT(J65,M65)&gt;2,"out",MAX(K65,N65,Q65))</f>
        <v>0</v>
      </c>
      <c r="S65" s="8"/>
      <c r="T65" s="5"/>
      <c r="U65" s="9"/>
      <c r="V65" s="6"/>
      <c r="W65" s="5"/>
      <c r="X65" s="9"/>
      <c r="Y65" s="6"/>
      <c r="Z65" s="5"/>
      <c r="AA65" s="9"/>
      <c r="AB65" s="26">
        <f>MAX(U65,X65,AA65)</f>
        <v>0</v>
      </c>
      <c r="AC65" s="75">
        <f>SUM(AB65,R65)</f>
        <v>0</v>
      </c>
      <c r="AD65" s="6"/>
      <c r="AE65" s="5"/>
      <c r="AF65" s="9"/>
      <c r="AG65" s="6"/>
      <c r="AH65" s="5"/>
      <c r="AI65" s="9"/>
      <c r="AJ65" s="6"/>
      <c r="AK65" s="5"/>
      <c r="AL65" s="9"/>
      <c r="AM65" s="26">
        <f>MAX(AF65,AI65,AL65)</f>
        <v>0</v>
      </c>
      <c r="AN65" s="36">
        <f>(AM65+AB65+R65)</f>
        <v>0</v>
      </c>
      <c r="AO65" s="17">
        <f>(AN65/2.2046)</f>
        <v>0</v>
      </c>
      <c r="AP65" s="37">
        <f>(AN65*E65)</f>
        <v>0</v>
      </c>
      <c r="AQ65" s="48">
        <f>IF(F65&gt;0,AP65*F65,AN65*E65)</f>
        <v>0</v>
      </c>
      <c r="AR65" s="5"/>
      <c r="AS65" s="66"/>
      <c r="AT65" s="66"/>
    </row>
    <row r="66" spans="1:46" ht="15" customHeight="1">
      <c r="A66" s="85" t="s">
        <v>32</v>
      </c>
      <c r="B66" s="5"/>
      <c r="C66" s="86"/>
      <c r="D66" s="70"/>
      <c r="E66" s="87"/>
      <c r="F66" s="88"/>
      <c r="G66" s="32"/>
      <c r="H66" s="7"/>
      <c r="I66" s="8"/>
      <c r="J66" s="5"/>
      <c r="K66" s="9"/>
      <c r="L66" s="6"/>
      <c r="M66" s="5"/>
      <c r="N66" s="9"/>
      <c r="O66" s="6"/>
      <c r="P66" s="5"/>
      <c r="Q66" s="9"/>
      <c r="R66" s="26"/>
      <c r="S66" s="8"/>
      <c r="T66" s="5"/>
      <c r="U66" s="9"/>
      <c r="V66" s="6"/>
      <c r="W66" s="5"/>
      <c r="X66" s="9"/>
      <c r="Y66" s="6"/>
      <c r="Z66" s="5"/>
      <c r="AA66" s="9"/>
      <c r="AB66" s="26"/>
      <c r="AC66" s="75"/>
      <c r="AD66" s="6"/>
      <c r="AE66" s="5"/>
      <c r="AF66" s="9"/>
      <c r="AG66" s="6"/>
      <c r="AH66" s="5"/>
      <c r="AI66" s="9"/>
      <c r="AJ66" s="6"/>
      <c r="AK66" s="5"/>
      <c r="AL66" s="9"/>
      <c r="AM66" s="26"/>
      <c r="AN66" s="36"/>
      <c r="AO66" s="17"/>
      <c r="AP66" s="37"/>
      <c r="AQ66" s="48"/>
      <c r="AR66" s="5"/>
      <c r="AS66" s="66"/>
      <c r="AT66" s="66"/>
    </row>
    <row r="67" spans="1:46" s="38" customFormat="1" ht="12.75">
      <c r="A67" s="28"/>
      <c r="B67" s="34"/>
      <c r="C67" s="42"/>
      <c r="D67" s="71">
        <f>C67/2.2046</f>
        <v>0</v>
      </c>
      <c r="E67" s="84"/>
      <c r="F67" s="57"/>
      <c r="G67" s="58"/>
      <c r="H67" s="11"/>
      <c r="I67" s="33"/>
      <c r="J67" s="34"/>
      <c r="K67" s="35"/>
      <c r="L67" s="12"/>
      <c r="M67" s="34"/>
      <c r="N67" s="35"/>
      <c r="O67" s="12"/>
      <c r="P67" s="34"/>
      <c r="Q67" s="35"/>
      <c r="R67" s="26">
        <f>IF(COUNT(J67,M67)&gt;2,"out",MAX(K67,N67,Q67))</f>
        <v>0</v>
      </c>
      <c r="S67" s="33"/>
      <c r="T67" s="34"/>
      <c r="U67" s="35"/>
      <c r="V67" s="12"/>
      <c r="W67" s="34"/>
      <c r="X67" s="35"/>
      <c r="Y67" s="12"/>
      <c r="Z67" s="34"/>
      <c r="AA67" s="35"/>
      <c r="AB67" s="26">
        <f>MAX(U67,X67,AA67)</f>
        <v>0</v>
      </c>
      <c r="AC67" s="75">
        <f>SUM(AB67,R67)</f>
        <v>0</v>
      </c>
      <c r="AD67" s="12"/>
      <c r="AE67" s="34"/>
      <c r="AF67" s="35"/>
      <c r="AG67" s="12"/>
      <c r="AH67" s="34"/>
      <c r="AI67" s="35"/>
      <c r="AJ67" s="12"/>
      <c r="AK67" s="34"/>
      <c r="AL67" s="35"/>
      <c r="AM67" s="26">
        <f>MAX(AF67,AI67,AL67)</f>
        <v>0</v>
      </c>
      <c r="AN67" s="36">
        <f>(AM67+AB67+R67)</f>
        <v>0</v>
      </c>
      <c r="AO67" s="17">
        <f>(AN67/2.2046)</f>
        <v>0</v>
      </c>
      <c r="AP67" s="37">
        <f>(AN67*E67)</f>
        <v>0</v>
      </c>
      <c r="AQ67" s="48">
        <f>IF(F67&gt;0,AP67*F67,AN67*E67)</f>
        <v>0</v>
      </c>
      <c r="AR67" s="34"/>
      <c r="AS67" s="65"/>
      <c r="AT67" s="65"/>
    </row>
    <row r="68" spans="1:237" s="25" customFormat="1" ht="15" customHeight="1">
      <c r="A68" s="89" t="s">
        <v>33</v>
      </c>
      <c r="B68" s="31"/>
      <c r="C68" s="29"/>
      <c r="D68" s="70"/>
      <c r="E68" s="87"/>
      <c r="F68" s="88"/>
      <c r="G68" s="32"/>
      <c r="H68" s="11"/>
      <c r="I68" s="33"/>
      <c r="J68" s="34"/>
      <c r="K68" s="35"/>
      <c r="L68" s="12"/>
      <c r="M68" s="34"/>
      <c r="N68" s="35"/>
      <c r="O68" s="12"/>
      <c r="P68" s="34"/>
      <c r="Q68" s="35"/>
      <c r="R68" s="26"/>
      <c r="S68" s="33"/>
      <c r="T68" s="34"/>
      <c r="U68" s="35"/>
      <c r="V68" s="12"/>
      <c r="W68" s="34"/>
      <c r="X68" s="35"/>
      <c r="Y68" s="12"/>
      <c r="Z68" s="34"/>
      <c r="AA68" s="35"/>
      <c r="AB68" s="26"/>
      <c r="AC68" s="75"/>
      <c r="AD68" s="12"/>
      <c r="AE68" s="34"/>
      <c r="AF68" s="35"/>
      <c r="AG68" s="12"/>
      <c r="AH68" s="34"/>
      <c r="AI68" s="35"/>
      <c r="AJ68" s="12"/>
      <c r="AK68" s="34"/>
      <c r="AL68" s="35"/>
      <c r="AM68" s="26"/>
      <c r="AN68" s="36"/>
      <c r="AO68" s="17"/>
      <c r="AP68" s="37"/>
      <c r="AQ68" s="48"/>
      <c r="AR68" s="31"/>
      <c r="AS68" s="65"/>
      <c r="AT68" s="65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</row>
    <row r="69" spans="1:46" s="38" customFormat="1" ht="12.75">
      <c r="A69" s="28"/>
      <c r="B69" s="34"/>
      <c r="C69" s="42"/>
      <c r="D69" s="71">
        <f>C69/2.2046</f>
        <v>0</v>
      </c>
      <c r="E69" s="84"/>
      <c r="F69" s="57"/>
      <c r="G69" s="58"/>
      <c r="H69" s="11"/>
      <c r="I69" s="33"/>
      <c r="J69" s="34"/>
      <c r="K69" s="35"/>
      <c r="L69" s="12"/>
      <c r="M69" s="34"/>
      <c r="N69" s="35"/>
      <c r="O69" s="12"/>
      <c r="P69" s="34"/>
      <c r="Q69" s="35"/>
      <c r="R69" s="26">
        <f>IF(COUNT(J69,M69)&gt;2,"out",MAX(K69,N69,Q69))</f>
        <v>0</v>
      </c>
      <c r="S69" s="33"/>
      <c r="T69" s="34"/>
      <c r="U69" s="35"/>
      <c r="V69" s="12"/>
      <c r="W69" s="34"/>
      <c r="X69" s="35"/>
      <c r="Y69" s="12"/>
      <c r="Z69" s="34"/>
      <c r="AA69" s="35"/>
      <c r="AB69" s="26">
        <f>MAX(U69,X69,AA69)</f>
        <v>0</v>
      </c>
      <c r="AC69" s="75">
        <f>SUM(AB69,R69)</f>
        <v>0</v>
      </c>
      <c r="AD69" s="12"/>
      <c r="AE69" s="34"/>
      <c r="AF69" s="35"/>
      <c r="AG69" s="12"/>
      <c r="AH69" s="34"/>
      <c r="AI69" s="35"/>
      <c r="AJ69" s="12"/>
      <c r="AK69" s="34"/>
      <c r="AL69" s="35"/>
      <c r="AM69" s="26">
        <f>MAX(AF69,AI69,AL69)</f>
        <v>0</v>
      </c>
      <c r="AN69" s="36">
        <f>(AM69+AB69+R69)</f>
        <v>0</v>
      </c>
      <c r="AO69" s="17">
        <f>(AN69/2.2046)</f>
        <v>0</v>
      </c>
      <c r="AP69" s="37">
        <f>(AN69*E69)</f>
        <v>0</v>
      </c>
      <c r="AQ69" s="48">
        <f>IF(F69&gt;0,AP69*F69,AN69*E69)</f>
        <v>0</v>
      </c>
      <c r="AR69" s="34"/>
      <c r="AS69" s="65"/>
      <c r="AT69" s="65"/>
    </row>
    <row r="70" spans="1:237" s="25" customFormat="1" ht="15" customHeight="1">
      <c r="A70" s="89" t="s">
        <v>34</v>
      </c>
      <c r="B70" s="31"/>
      <c r="C70" s="29"/>
      <c r="D70" s="70"/>
      <c r="E70" s="87"/>
      <c r="F70" s="88"/>
      <c r="G70" s="32"/>
      <c r="H70" s="11"/>
      <c r="I70" s="33"/>
      <c r="J70" s="34"/>
      <c r="K70" s="35"/>
      <c r="L70" s="12"/>
      <c r="M70" s="34"/>
      <c r="N70" s="35"/>
      <c r="O70" s="12"/>
      <c r="P70" s="34"/>
      <c r="Q70" s="35"/>
      <c r="R70" s="26"/>
      <c r="S70" s="33"/>
      <c r="T70" s="34"/>
      <c r="U70" s="35"/>
      <c r="V70" s="12"/>
      <c r="W70" s="34"/>
      <c r="X70" s="35"/>
      <c r="Y70" s="12"/>
      <c r="Z70" s="34"/>
      <c r="AA70" s="35"/>
      <c r="AB70" s="26"/>
      <c r="AC70" s="75"/>
      <c r="AD70" s="12"/>
      <c r="AE70" s="34"/>
      <c r="AF70" s="35"/>
      <c r="AG70" s="12"/>
      <c r="AH70" s="34"/>
      <c r="AI70" s="35"/>
      <c r="AJ70" s="12"/>
      <c r="AK70" s="34"/>
      <c r="AL70" s="35"/>
      <c r="AM70" s="26"/>
      <c r="AN70" s="36"/>
      <c r="AO70" s="17"/>
      <c r="AP70" s="37"/>
      <c r="AQ70" s="48"/>
      <c r="AR70" s="31"/>
      <c r="AS70" s="65"/>
      <c r="AT70" s="65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</row>
    <row r="71" spans="1:46" s="38" customFormat="1" ht="12.75">
      <c r="A71" s="30"/>
      <c r="B71" s="34"/>
      <c r="C71" s="42"/>
      <c r="D71" s="70">
        <f>C71/2.2046</f>
        <v>0</v>
      </c>
      <c r="E71" s="84"/>
      <c r="F71" s="46"/>
      <c r="G71" s="47"/>
      <c r="H71" s="43"/>
      <c r="I71" s="12"/>
      <c r="J71" s="34"/>
      <c r="K71" s="35"/>
      <c r="L71" s="12"/>
      <c r="M71" s="34"/>
      <c r="N71" s="35"/>
      <c r="O71" s="12"/>
      <c r="P71" s="34"/>
      <c r="Q71" s="35"/>
      <c r="R71" s="26">
        <f>IF(COUNT(J71,M71)&gt;2,"out",MAX(K71,N71,Q71))</f>
        <v>0</v>
      </c>
      <c r="S71" s="33"/>
      <c r="T71" s="34"/>
      <c r="U71" s="35"/>
      <c r="V71" s="12"/>
      <c r="W71" s="34"/>
      <c r="X71" s="35"/>
      <c r="Y71" s="12"/>
      <c r="Z71" s="34"/>
      <c r="AA71" s="35"/>
      <c r="AB71" s="26">
        <f>MAX(U71,X71,AA71)</f>
        <v>0</v>
      </c>
      <c r="AC71" s="75">
        <f>SUM(AB71,R71)</f>
        <v>0</v>
      </c>
      <c r="AD71" s="12"/>
      <c r="AE71" s="34"/>
      <c r="AF71" s="35"/>
      <c r="AG71" s="12"/>
      <c r="AH71" s="34"/>
      <c r="AI71" s="35"/>
      <c r="AJ71" s="12"/>
      <c r="AK71" s="34"/>
      <c r="AL71" s="35"/>
      <c r="AM71" s="26">
        <f>MAX(AF71,AI71,AL71)</f>
        <v>0</v>
      </c>
      <c r="AN71" s="36">
        <f>(AM71+AB71+R71)</f>
        <v>0</v>
      </c>
      <c r="AO71" s="17">
        <f>(AN71/2.2046)</f>
        <v>0</v>
      </c>
      <c r="AP71" s="37">
        <f>(AN71*E71)</f>
        <v>0</v>
      </c>
      <c r="AQ71" s="48">
        <f>IF(F71&gt;0,AP71*F71,AN71*E71)</f>
        <v>0</v>
      </c>
      <c r="AR71" s="34"/>
      <c r="AS71" s="65"/>
      <c r="AT71" s="65"/>
    </row>
    <row r="72" spans="1:237" s="25" customFormat="1" ht="15" customHeight="1">
      <c r="A72" s="89" t="s">
        <v>35</v>
      </c>
      <c r="B72" s="31"/>
      <c r="C72" s="29"/>
      <c r="D72" s="70"/>
      <c r="E72" s="87"/>
      <c r="F72" s="88"/>
      <c r="G72" s="32"/>
      <c r="H72" s="11"/>
      <c r="I72" s="33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31"/>
      <c r="AS72" s="65"/>
      <c r="AT72" s="65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</row>
    <row r="73" spans="1:46" s="38" customFormat="1" ht="12.75">
      <c r="A73" s="30"/>
      <c r="B73" s="34"/>
      <c r="C73" s="42"/>
      <c r="D73" s="70">
        <f>C73/2.2046</f>
        <v>0</v>
      </c>
      <c r="E73" s="84"/>
      <c r="F73" s="46"/>
      <c r="G73" s="47"/>
      <c r="H73" s="43"/>
      <c r="I73" s="12"/>
      <c r="J73" s="34"/>
      <c r="K73" s="35"/>
      <c r="L73" s="12"/>
      <c r="M73" s="34"/>
      <c r="N73" s="35"/>
      <c r="O73" s="12"/>
      <c r="P73" s="34"/>
      <c r="Q73" s="35"/>
      <c r="R73" s="26">
        <f>IF(COUNT(J73,M73)&gt;2,"out",MAX(K73,N73,Q73))</f>
        <v>0</v>
      </c>
      <c r="S73" s="33"/>
      <c r="T73" s="34"/>
      <c r="U73" s="35"/>
      <c r="V73" s="12"/>
      <c r="W73" s="34"/>
      <c r="X73" s="35"/>
      <c r="Y73" s="12"/>
      <c r="Z73" s="34"/>
      <c r="AA73" s="35"/>
      <c r="AB73" s="26">
        <f>MAX(U73,X73,AA73)</f>
        <v>0</v>
      </c>
      <c r="AC73" s="75">
        <f>SUM(AB73,R73)</f>
        <v>0</v>
      </c>
      <c r="AD73" s="12"/>
      <c r="AE73" s="34"/>
      <c r="AF73" s="35"/>
      <c r="AG73" s="12"/>
      <c r="AH73" s="34"/>
      <c r="AI73" s="35"/>
      <c r="AJ73" s="12"/>
      <c r="AK73" s="34"/>
      <c r="AL73" s="35"/>
      <c r="AM73" s="26">
        <f>MAX(AF73,AI73,AL73)</f>
        <v>0</v>
      </c>
      <c r="AN73" s="36">
        <f>(AM73+AB73+R73)</f>
        <v>0</v>
      </c>
      <c r="AO73" s="17">
        <f>(AN73/2.2046)</f>
        <v>0</v>
      </c>
      <c r="AP73" s="37">
        <f>(AN73*E73)</f>
        <v>0</v>
      </c>
      <c r="AQ73" s="48">
        <f>IF(F73&gt;0,AP73*F73,AN73*E73)</f>
        <v>0</v>
      </c>
      <c r="AR73" s="34"/>
      <c r="AS73" s="65"/>
      <c r="AT73" s="65"/>
    </row>
    <row r="74" spans="1:237" s="25" customFormat="1" ht="15" customHeight="1">
      <c r="A74" s="89" t="s">
        <v>36</v>
      </c>
      <c r="B74" s="31"/>
      <c r="C74" s="29"/>
      <c r="D74" s="70"/>
      <c r="E74" s="87"/>
      <c r="F74" s="88"/>
      <c r="G74" s="32"/>
      <c r="H74" s="11"/>
      <c r="I74" s="33"/>
      <c r="J74" s="34"/>
      <c r="K74" s="35"/>
      <c r="L74" s="12"/>
      <c r="M74" s="34"/>
      <c r="N74" s="35"/>
      <c r="O74" s="12"/>
      <c r="P74" s="34"/>
      <c r="Q74" s="35"/>
      <c r="R74" s="26"/>
      <c r="S74" s="33"/>
      <c r="T74" s="34"/>
      <c r="U74" s="35"/>
      <c r="V74" s="12"/>
      <c r="W74" s="34"/>
      <c r="X74" s="35"/>
      <c r="Y74" s="12"/>
      <c r="Z74" s="34"/>
      <c r="AA74" s="35"/>
      <c r="AB74" s="26"/>
      <c r="AC74" s="75"/>
      <c r="AD74" s="12"/>
      <c r="AE74" s="34"/>
      <c r="AF74" s="35"/>
      <c r="AG74" s="12"/>
      <c r="AH74" s="34"/>
      <c r="AI74" s="35"/>
      <c r="AJ74" s="12"/>
      <c r="AK74" s="34"/>
      <c r="AL74" s="35"/>
      <c r="AM74" s="26"/>
      <c r="AN74" s="36"/>
      <c r="AO74" s="17"/>
      <c r="AP74" s="37"/>
      <c r="AQ74" s="48"/>
      <c r="AR74" s="31"/>
      <c r="AS74" s="65"/>
      <c r="AT74" s="65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</row>
    <row r="75" spans="1:237" s="25" customFormat="1" ht="15" customHeight="1">
      <c r="A75" s="28"/>
      <c r="B75" s="31"/>
      <c r="C75" s="29"/>
      <c r="D75" s="70">
        <f>C75/2.2046</f>
        <v>0</v>
      </c>
      <c r="E75" s="87"/>
      <c r="F75" s="88"/>
      <c r="G75" s="32"/>
      <c r="H75" s="11"/>
      <c r="I75" s="33"/>
      <c r="J75" s="34"/>
      <c r="K75" s="35"/>
      <c r="L75" s="12"/>
      <c r="M75" s="34"/>
      <c r="N75" s="35"/>
      <c r="O75" s="12"/>
      <c r="P75" s="34"/>
      <c r="Q75" s="35"/>
      <c r="R75" s="26">
        <f>IF(COUNT(J75,M75)&gt;2,"out",MAX(K75,N75,Q75))</f>
        <v>0</v>
      </c>
      <c r="S75" s="33"/>
      <c r="T75" s="34"/>
      <c r="U75" s="35"/>
      <c r="V75" s="12"/>
      <c r="W75" s="34"/>
      <c r="X75" s="35"/>
      <c r="Y75" s="12"/>
      <c r="Z75" s="34"/>
      <c r="AA75" s="35"/>
      <c r="AB75" s="26">
        <f>MAX(U75,X75,AA75)</f>
        <v>0</v>
      </c>
      <c r="AC75" s="75">
        <f>SUM(AB75,R75)</f>
        <v>0</v>
      </c>
      <c r="AD75" s="12"/>
      <c r="AE75" s="34"/>
      <c r="AF75" s="35"/>
      <c r="AG75" s="12"/>
      <c r="AH75" s="34"/>
      <c r="AI75" s="35"/>
      <c r="AJ75" s="12"/>
      <c r="AK75" s="34"/>
      <c r="AL75" s="35"/>
      <c r="AM75" s="26">
        <f>MAX(AF75,AI75,AL75)</f>
        <v>0</v>
      </c>
      <c r="AN75" s="36">
        <f>(AM75+AB75+R75)</f>
        <v>0</v>
      </c>
      <c r="AO75" s="17">
        <f>(AN75/2.2046)</f>
        <v>0</v>
      </c>
      <c r="AP75" s="37">
        <f>(AN75*E75)</f>
        <v>0</v>
      </c>
      <c r="AQ75" s="48">
        <f>IF(F75&gt;0,AP75*F75,AN75*E75)</f>
        <v>0</v>
      </c>
      <c r="AR75" s="31"/>
      <c r="AS75" s="65"/>
      <c r="AT75" s="65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</row>
    <row r="76" spans="1:46" s="38" customFormat="1" ht="15" customHeight="1">
      <c r="A76" s="89" t="s">
        <v>37</v>
      </c>
      <c r="B76" s="34"/>
      <c r="C76" s="42"/>
      <c r="D76" s="71"/>
      <c r="E76" s="84"/>
      <c r="F76" s="57"/>
      <c r="G76" s="43"/>
      <c r="H76" s="11"/>
      <c r="I76" s="33"/>
      <c r="J76" s="34"/>
      <c r="K76" s="35"/>
      <c r="L76" s="12"/>
      <c r="M76" s="34"/>
      <c r="N76" s="35"/>
      <c r="O76" s="12"/>
      <c r="P76" s="34"/>
      <c r="Q76" s="35"/>
      <c r="R76" s="26"/>
      <c r="S76" s="107"/>
      <c r="T76" s="100"/>
      <c r="U76" s="108"/>
      <c r="V76" s="109"/>
      <c r="W76" s="100"/>
      <c r="X76" s="108"/>
      <c r="Y76" s="109"/>
      <c r="Z76" s="100"/>
      <c r="AA76" s="108"/>
      <c r="AB76" s="26"/>
      <c r="AC76" s="75"/>
      <c r="AD76" s="12"/>
      <c r="AE76" s="34"/>
      <c r="AF76" s="35"/>
      <c r="AG76" s="12"/>
      <c r="AH76" s="34"/>
      <c r="AI76" s="35"/>
      <c r="AJ76" s="12"/>
      <c r="AK76" s="34"/>
      <c r="AL76" s="35"/>
      <c r="AM76" s="26"/>
      <c r="AN76" s="36"/>
      <c r="AO76" s="17"/>
      <c r="AP76" s="37"/>
      <c r="AQ76" s="48"/>
      <c r="AR76" s="34"/>
      <c r="AS76" s="65"/>
      <c r="AT76" s="65"/>
    </row>
    <row r="77" spans="1:46" s="38" customFormat="1" ht="12.75">
      <c r="A77" s="28"/>
      <c r="B77" s="34"/>
      <c r="C77" s="42"/>
      <c r="D77" s="71">
        <f>C77/2.2046</f>
        <v>0</v>
      </c>
      <c r="E77" s="84"/>
      <c r="F77" s="57"/>
      <c r="G77" s="58"/>
      <c r="H77" s="11"/>
      <c r="I77" s="33"/>
      <c r="J77" s="34"/>
      <c r="K77" s="35"/>
      <c r="L77" s="12"/>
      <c r="M77" s="34"/>
      <c r="N77" s="35"/>
      <c r="O77" s="12"/>
      <c r="P77" s="34"/>
      <c r="Q77" s="35"/>
      <c r="R77" s="26">
        <f>IF(COUNT(J77,M77)&gt;2,"out",MAX(K77,N77,Q77))</f>
        <v>0</v>
      </c>
      <c r="S77" s="107"/>
      <c r="T77" s="100"/>
      <c r="U77" s="108"/>
      <c r="V77" s="109"/>
      <c r="W77" s="100"/>
      <c r="X77" s="108"/>
      <c r="Y77" s="109"/>
      <c r="Z77" s="100"/>
      <c r="AA77" s="108"/>
      <c r="AB77" s="26">
        <f>MAX(U77,X77,AA77)</f>
        <v>0</v>
      </c>
      <c r="AC77" s="75">
        <f>SUM(AB77,R77)</f>
        <v>0</v>
      </c>
      <c r="AD77" s="12"/>
      <c r="AE77" s="34"/>
      <c r="AF77" s="35"/>
      <c r="AG77" s="12"/>
      <c r="AH77" s="34"/>
      <c r="AI77" s="35"/>
      <c r="AJ77" s="12"/>
      <c r="AK77" s="34"/>
      <c r="AL77" s="35"/>
      <c r="AM77" s="26">
        <f>MAX(AF77,AI77,AL77)</f>
        <v>0</v>
      </c>
      <c r="AN77" s="36">
        <f>(AM77+AB77+R77)</f>
        <v>0</v>
      </c>
      <c r="AO77" s="17">
        <f>(AN77/2.2046)</f>
        <v>0</v>
      </c>
      <c r="AP77" s="37">
        <f>(AN77*E77)</f>
        <v>0</v>
      </c>
      <c r="AQ77" s="48">
        <f>IF(F77&gt;0,AP77*F77,AN77*E77)</f>
        <v>0</v>
      </c>
      <c r="AR77" s="34"/>
      <c r="AS77" s="65"/>
      <c r="AT77" s="65"/>
    </row>
    <row r="78" spans="1:46" s="38" customFormat="1" ht="15" customHeight="1">
      <c r="A78" s="85" t="s">
        <v>38</v>
      </c>
      <c r="B78" s="34"/>
      <c r="C78" s="42"/>
      <c r="D78" s="71"/>
      <c r="E78" s="84"/>
      <c r="F78" s="57"/>
      <c r="G78" s="43"/>
      <c r="H78" s="11"/>
      <c r="I78" s="33"/>
      <c r="J78" s="34"/>
      <c r="K78" s="35"/>
      <c r="L78" s="12"/>
      <c r="M78" s="34"/>
      <c r="N78" s="35"/>
      <c r="O78" s="12"/>
      <c r="P78" s="34"/>
      <c r="Q78" s="35"/>
      <c r="R78" s="26"/>
      <c r="S78" s="107"/>
      <c r="T78" s="100"/>
      <c r="U78" s="108"/>
      <c r="V78" s="109"/>
      <c r="W78" s="100"/>
      <c r="X78" s="108"/>
      <c r="Y78" s="109"/>
      <c r="Z78" s="100"/>
      <c r="AA78" s="108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34"/>
      <c r="AS78" s="65"/>
      <c r="AT78" s="65"/>
    </row>
    <row r="79" spans="1:46" s="38" customFormat="1" ht="12.75">
      <c r="A79" s="30"/>
      <c r="B79" s="34"/>
      <c r="C79" s="42"/>
      <c r="D79" s="71">
        <f>C79/2.2046</f>
        <v>0</v>
      </c>
      <c r="E79" s="84"/>
      <c r="F79" s="57"/>
      <c r="G79" s="43"/>
      <c r="H79" s="11"/>
      <c r="I79" s="33"/>
      <c r="J79" s="34"/>
      <c r="K79" s="35"/>
      <c r="L79" s="12"/>
      <c r="M79" s="34"/>
      <c r="N79" s="35"/>
      <c r="O79" s="12"/>
      <c r="P79" s="34"/>
      <c r="Q79" s="35"/>
      <c r="R79" s="26">
        <f>IF(COUNT(J79,M79)&gt;2,"out",MAX(K79,N79,Q79))</f>
        <v>0</v>
      </c>
      <c r="S79" s="107"/>
      <c r="T79" s="100"/>
      <c r="U79" s="108"/>
      <c r="V79" s="109"/>
      <c r="W79" s="100"/>
      <c r="X79" s="108"/>
      <c r="Y79" s="109"/>
      <c r="Z79" s="100"/>
      <c r="AA79" s="108"/>
      <c r="AB79" s="26">
        <f>MAX(U79,X79,AA79)</f>
        <v>0</v>
      </c>
      <c r="AC79" s="75">
        <f>SUM(AB79,R79)</f>
        <v>0</v>
      </c>
      <c r="AD79" s="12"/>
      <c r="AE79" s="34"/>
      <c r="AF79" s="35"/>
      <c r="AG79" s="12"/>
      <c r="AH79" s="34"/>
      <c r="AI79" s="35"/>
      <c r="AJ79" s="12"/>
      <c r="AK79" s="34"/>
      <c r="AL79" s="35"/>
      <c r="AM79" s="26">
        <f>MAX(AF79,AI79,AL79)</f>
        <v>0</v>
      </c>
      <c r="AN79" s="36">
        <f>(AM79+AB79+R79)</f>
        <v>0</v>
      </c>
      <c r="AO79" s="17">
        <f>(AN79/2.2046)</f>
        <v>0</v>
      </c>
      <c r="AP79" s="37">
        <f>(AN79*E79)</f>
        <v>0</v>
      </c>
      <c r="AQ79" s="48">
        <f>IF(F79&gt;0,AP79*F79,AN79*E79)</f>
        <v>0</v>
      </c>
      <c r="AR79" s="34"/>
      <c r="AS79" s="65"/>
      <c r="AT79" s="65"/>
    </row>
    <row r="80" spans="1:46" s="25" customFormat="1" ht="15" customHeight="1">
      <c r="A80" s="85" t="s">
        <v>39</v>
      </c>
      <c r="B80" s="31"/>
      <c r="C80" s="29"/>
      <c r="D80" s="70"/>
      <c r="E80" s="87"/>
      <c r="F80" s="88"/>
      <c r="G80" s="32"/>
      <c r="H80" s="11"/>
      <c r="I80" s="90"/>
      <c r="J80" s="34"/>
      <c r="K80" s="35"/>
      <c r="L80" s="12"/>
      <c r="M80" s="34"/>
      <c r="N80" s="35"/>
      <c r="O80" s="12"/>
      <c r="P80" s="34"/>
      <c r="Q80" s="35"/>
      <c r="R80" s="26"/>
      <c r="S80" s="33"/>
      <c r="T80" s="34"/>
      <c r="U80" s="35"/>
      <c r="V80" s="12"/>
      <c r="W80" s="34"/>
      <c r="X80" s="35"/>
      <c r="Y80" s="12"/>
      <c r="Z80" s="34"/>
      <c r="AA80" s="35"/>
      <c r="AB80" s="26"/>
      <c r="AC80" s="75"/>
      <c r="AD80" s="12"/>
      <c r="AE80" s="34"/>
      <c r="AF80" s="35"/>
      <c r="AG80" s="12"/>
      <c r="AH80" s="34"/>
      <c r="AI80" s="35"/>
      <c r="AJ80" s="12"/>
      <c r="AK80" s="34"/>
      <c r="AL80" s="35"/>
      <c r="AM80" s="26"/>
      <c r="AN80" s="36"/>
      <c r="AO80" s="17"/>
      <c r="AP80" s="37"/>
      <c r="AQ80" s="48"/>
      <c r="AR80" s="31"/>
      <c r="AS80" s="65"/>
      <c r="AT80" s="65"/>
    </row>
    <row r="81" spans="1:46" s="38" customFormat="1" ht="12.75">
      <c r="A81" s="28"/>
      <c r="B81" s="34"/>
      <c r="C81" s="42"/>
      <c r="D81" s="71">
        <f>C81/2.2046</f>
        <v>0</v>
      </c>
      <c r="E81" s="84"/>
      <c r="F81" s="57"/>
      <c r="G81" s="58"/>
      <c r="H81" s="11"/>
      <c r="I81" s="33"/>
      <c r="J81" s="34"/>
      <c r="K81" s="35"/>
      <c r="L81" s="12"/>
      <c r="M81" s="34"/>
      <c r="N81" s="35"/>
      <c r="O81" s="12"/>
      <c r="P81" s="34"/>
      <c r="Q81" s="35"/>
      <c r="R81" s="26">
        <f>IF(COUNT(J81,M81)&gt;2,"out",MAX(K81,N81,Q81))</f>
        <v>0</v>
      </c>
      <c r="S81" s="33"/>
      <c r="T81" s="34"/>
      <c r="U81" s="35"/>
      <c r="V81" s="12"/>
      <c r="W81" s="34"/>
      <c r="X81" s="35"/>
      <c r="Y81" s="12"/>
      <c r="Z81" s="34"/>
      <c r="AA81" s="35"/>
      <c r="AB81" s="26">
        <f>MAX(U81,X81,AA81)</f>
        <v>0</v>
      </c>
      <c r="AC81" s="75">
        <f>SUM(AB81,R81)</f>
        <v>0</v>
      </c>
      <c r="AD81" s="12"/>
      <c r="AE81" s="34"/>
      <c r="AF81" s="35"/>
      <c r="AG81" s="12"/>
      <c r="AH81" s="34"/>
      <c r="AI81" s="35"/>
      <c r="AJ81" s="12"/>
      <c r="AK81" s="34"/>
      <c r="AL81" s="35"/>
      <c r="AM81" s="26">
        <f>MAX(AF81,AI81,AL81)</f>
        <v>0</v>
      </c>
      <c r="AN81" s="36">
        <f>(AM81+AB81+R81)</f>
        <v>0</v>
      </c>
      <c r="AO81" s="17">
        <f>(AN81/2.2046)</f>
        <v>0</v>
      </c>
      <c r="AP81" s="37">
        <f>(AN81*E81)</f>
        <v>0</v>
      </c>
      <c r="AQ81" s="48">
        <f>IF(F81&gt;0,AP81*F81,AN81*E81)</f>
        <v>0</v>
      </c>
      <c r="AR81" s="34"/>
      <c r="AS81" s="65"/>
      <c r="AT81" s="65"/>
    </row>
    <row r="82" spans="1:46" s="38" customFormat="1" ht="12.75">
      <c r="A82" s="85" t="s">
        <v>40</v>
      </c>
      <c r="B82" s="34"/>
      <c r="C82" s="42"/>
      <c r="D82" s="71"/>
      <c r="E82" s="84"/>
      <c r="F82" s="46"/>
      <c r="G82" s="60"/>
      <c r="H82" s="43"/>
      <c r="I82" s="90"/>
      <c r="J82" s="34"/>
      <c r="K82" s="35"/>
      <c r="L82" s="12"/>
      <c r="M82" s="34"/>
      <c r="N82" s="35"/>
      <c r="O82" s="12"/>
      <c r="P82" s="34"/>
      <c r="Q82" s="35"/>
      <c r="R82" s="26"/>
      <c r="S82" s="33"/>
      <c r="T82" s="34"/>
      <c r="U82" s="35"/>
      <c r="V82" s="12"/>
      <c r="W82" s="34"/>
      <c r="X82" s="35"/>
      <c r="Y82" s="12"/>
      <c r="Z82" s="34"/>
      <c r="AA82" s="35"/>
      <c r="AB82" s="26"/>
      <c r="AC82" s="75"/>
      <c r="AD82" s="12"/>
      <c r="AE82" s="34"/>
      <c r="AF82" s="35"/>
      <c r="AG82" s="12"/>
      <c r="AH82" s="34"/>
      <c r="AI82" s="35"/>
      <c r="AJ82" s="12"/>
      <c r="AK82" s="34"/>
      <c r="AL82" s="35"/>
      <c r="AM82" s="26"/>
      <c r="AN82" s="36"/>
      <c r="AO82" s="17"/>
      <c r="AP82" s="37"/>
      <c r="AQ82" s="48"/>
      <c r="AR82" s="34"/>
      <c r="AS82" s="65"/>
      <c r="AT82" s="65"/>
    </row>
    <row r="83" spans="1:46" s="38" customFormat="1" ht="12.75">
      <c r="A83" s="28"/>
      <c r="B83" s="34"/>
      <c r="C83" s="42"/>
      <c r="D83" s="71">
        <f>C83/2.2046</f>
        <v>0</v>
      </c>
      <c r="E83" s="84"/>
      <c r="F83" s="57"/>
      <c r="G83" s="58"/>
      <c r="H83" s="11"/>
      <c r="I83" s="33"/>
      <c r="J83" s="34"/>
      <c r="K83" s="35"/>
      <c r="L83" s="12"/>
      <c r="M83" s="34"/>
      <c r="N83" s="35"/>
      <c r="O83" s="12"/>
      <c r="P83" s="34"/>
      <c r="Q83" s="35"/>
      <c r="R83" s="26">
        <f>IF(COUNT(J83,M83)&gt;2,"out",MAX(K83,N83,Q83))</f>
        <v>0</v>
      </c>
      <c r="S83" s="33"/>
      <c r="T83" s="34"/>
      <c r="U83" s="35"/>
      <c r="V83" s="12"/>
      <c r="W83" s="34"/>
      <c r="X83" s="35"/>
      <c r="Y83" s="12"/>
      <c r="Z83" s="34"/>
      <c r="AA83" s="35"/>
      <c r="AB83" s="26">
        <f>MAX(U83,X83,AA83)</f>
        <v>0</v>
      </c>
      <c r="AC83" s="75">
        <f>SUM(AB83,R83)</f>
        <v>0</v>
      </c>
      <c r="AD83" s="12"/>
      <c r="AE83" s="34"/>
      <c r="AF83" s="35"/>
      <c r="AG83" s="12"/>
      <c r="AH83" s="34"/>
      <c r="AI83" s="35"/>
      <c r="AJ83" s="12"/>
      <c r="AK83" s="34"/>
      <c r="AL83" s="35"/>
      <c r="AM83" s="26">
        <f>MAX(AF83,AI83,AL83)</f>
        <v>0</v>
      </c>
      <c r="AN83" s="36">
        <f>(AM83+AB83+R83)</f>
        <v>0</v>
      </c>
      <c r="AO83" s="17">
        <f>(AN83/2.2046)</f>
        <v>0</v>
      </c>
      <c r="AP83" s="37">
        <f>(AN83*E83)</f>
        <v>0</v>
      </c>
      <c r="AQ83" s="48">
        <f>IF(F83&gt;0,AP83*F83,AN83*E83)</f>
        <v>0</v>
      </c>
      <c r="AR83" s="34"/>
      <c r="AS83" s="65"/>
      <c r="AT83" s="65"/>
    </row>
    <row r="84" spans="1:46" s="38" customFormat="1" ht="12.75">
      <c r="A84" s="85" t="s">
        <v>41</v>
      </c>
      <c r="B84" s="34"/>
      <c r="C84" s="42"/>
      <c r="D84" s="71"/>
      <c r="E84" s="84"/>
      <c r="F84" s="46"/>
      <c r="G84" s="47"/>
      <c r="H84" s="43"/>
      <c r="I84" s="12"/>
      <c r="J84" s="34"/>
      <c r="K84" s="35"/>
      <c r="L84" s="12"/>
      <c r="M84" s="34"/>
      <c r="N84" s="35"/>
      <c r="O84" s="12"/>
      <c r="P84" s="34"/>
      <c r="Q84" s="35"/>
      <c r="R84" s="26"/>
      <c r="S84" s="33"/>
      <c r="T84" s="34"/>
      <c r="U84" s="35"/>
      <c r="V84" s="12"/>
      <c r="W84" s="34"/>
      <c r="X84" s="35"/>
      <c r="Y84" s="12"/>
      <c r="Z84" s="34"/>
      <c r="AA84" s="35"/>
      <c r="AB84" s="26"/>
      <c r="AC84" s="75"/>
      <c r="AD84" s="12"/>
      <c r="AE84" s="34"/>
      <c r="AF84" s="35"/>
      <c r="AG84" s="12"/>
      <c r="AH84" s="34"/>
      <c r="AI84" s="35"/>
      <c r="AJ84" s="12"/>
      <c r="AK84" s="34"/>
      <c r="AL84" s="35"/>
      <c r="AM84" s="26"/>
      <c r="AN84" s="36"/>
      <c r="AO84" s="17"/>
      <c r="AP84" s="37"/>
      <c r="AQ84" s="48"/>
      <c r="AR84" s="34"/>
      <c r="AS84" s="65"/>
      <c r="AT84" s="65"/>
    </row>
    <row r="85" spans="1:46" s="38" customFormat="1" ht="12.75">
      <c r="A85" s="28"/>
      <c r="B85" s="34"/>
      <c r="C85" s="42"/>
      <c r="D85" s="71">
        <f>C85/2.2046</f>
        <v>0</v>
      </c>
      <c r="E85" s="84"/>
      <c r="F85" s="57"/>
      <c r="G85" s="58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>
        <f>IF(COUNT(J85,M85)&gt;2,"out",MAX(K85,N85,Q85))</f>
        <v>0</v>
      </c>
      <c r="S85" s="33"/>
      <c r="T85" s="34"/>
      <c r="U85" s="35"/>
      <c r="V85" s="12"/>
      <c r="W85" s="34"/>
      <c r="X85" s="35"/>
      <c r="Y85" s="12"/>
      <c r="Z85" s="34"/>
      <c r="AA85" s="35"/>
      <c r="AB85" s="26">
        <f>MAX(U85,X85,AA85)</f>
        <v>0</v>
      </c>
      <c r="AC85" s="75">
        <f>SUM(AB85,R85)</f>
        <v>0</v>
      </c>
      <c r="AD85" s="12"/>
      <c r="AE85" s="34"/>
      <c r="AF85" s="35"/>
      <c r="AG85" s="12"/>
      <c r="AH85" s="34"/>
      <c r="AI85" s="35"/>
      <c r="AJ85" s="12"/>
      <c r="AK85" s="34"/>
      <c r="AL85" s="35"/>
      <c r="AM85" s="26">
        <f>MAX(AF85,AI85,AL85)</f>
        <v>0</v>
      </c>
      <c r="AN85" s="36">
        <f>(AM85+AB85+R85)</f>
        <v>0</v>
      </c>
      <c r="AO85" s="17">
        <f>(AN85/2.2046)</f>
        <v>0</v>
      </c>
      <c r="AP85" s="37">
        <f>(AN85*E85)</f>
        <v>0</v>
      </c>
      <c r="AQ85" s="48">
        <f>IF(F85&gt;0,AP85*F85,AN85*E85)</f>
        <v>0</v>
      </c>
      <c r="AR85" s="34"/>
      <c r="AS85" s="65"/>
      <c r="AT85" s="65"/>
    </row>
    <row r="86" spans="1:46" s="38" customFormat="1" ht="15" customHeight="1">
      <c r="A86" s="85" t="s">
        <v>42</v>
      </c>
      <c r="B86" s="34"/>
      <c r="C86" s="42"/>
      <c r="D86" s="70"/>
      <c r="E86" s="84"/>
      <c r="F86" s="44"/>
      <c r="G86" s="63"/>
      <c r="H86" s="43"/>
      <c r="I86" s="12"/>
      <c r="J86" s="34"/>
      <c r="K86" s="35"/>
      <c r="L86" s="12"/>
      <c r="M86" s="34"/>
      <c r="N86" s="35"/>
      <c r="O86" s="12"/>
      <c r="P86" s="34"/>
      <c r="Q86" s="35"/>
      <c r="R86" s="26"/>
      <c r="S86" s="33"/>
      <c r="T86" s="34"/>
      <c r="U86" s="35"/>
      <c r="V86" s="12"/>
      <c r="W86" s="34"/>
      <c r="X86" s="35"/>
      <c r="Y86" s="12"/>
      <c r="Z86" s="34"/>
      <c r="AA86" s="35"/>
      <c r="AB86" s="26"/>
      <c r="AC86" s="75"/>
      <c r="AD86" s="12"/>
      <c r="AE86" s="34"/>
      <c r="AF86" s="35"/>
      <c r="AG86" s="12"/>
      <c r="AH86" s="34"/>
      <c r="AI86" s="35"/>
      <c r="AJ86" s="12"/>
      <c r="AK86" s="34"/>
      <c r="AL86" s="35"/>
      <c r="AM86" s="26"/>
      <c r="AN86" s="36"/>
      <c r="AO86" s="17"/>
      <c r="AP86" s="37"/>
      <c r="AQ86" s="48"/>
      <c r="AR86" s="34"/>
      <c r="AS86" s="65"/>
      <c r="AT86" s="65"/>
    </row>
    <row r="87" spans="1:46" s="38" customFormat="1" ht="12.75">
      <c r="A87" s="28"/>
      <c r="B87" s="34"/>
      <c r="C87" s="42"/>
      <c r="D87" s="71">
        <f>C87/2.2046</f>
        <v>0</v>
      </c>
      <c r="E87" s="84"/>
      <c r="F87" s="57"/>
      <c r="G87" s="58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>
        <f>IF(COUNT(J87,M87)&gt;2,"out",MAX(K87,N87,Q87))</f>
        <v>0</v>
      </c>
      <c r="S87" s="33"/>
      <c r="T87" s="34"/>
      <c r="U87" s="35"/>
      <c r="V87" s="12"/>
      <c r="W87" s="34"/>
      <c r="X87" s="35"/>
      <c r="Y87" s="12"/>
      <c r="Z87" s="34"/>
      <c r="AA87" s="35"/>
      <c r="AB87" s="26">
        <f>MAX(U87,X87,AA87)</f>
        <v>0</v>
      </c>
      <c r="AC87" s="75">
        <f>SUM(AB87,R87)</f>
        <v>0</v>
      </c>
      <c r="AD87" s="12"/>
      <c r="AE87" s="34"/>
      <c r="AF87" s="35"/>
      <c r="AG87" s="12"/>
      <c r="AH87" s="34"/>
      <c r="AI87" s="35"/>
      <c r="AJ87" s="12"/>
      <c r="AK87" s="34"/>
      <c r="AL87" s="35"/>
      <c r="AM87" s="26">
        <f>MAX(AF87,AI87,AL87)</f>
        <v>0</v>
      </c>
      <c r="AN87" s="36">
        <f>(AM87+AB87+R87)</f>
        <v>0</v>
      </c>
      <c r="AO87" s="17">
        <f>(AN87/2.2046)</f>
        <v>0</v>
      </c>
      <c r="AP87" s="37">
        <f>(AN87*E87)</f>
        <v>0</v>
      </c>
      <c r="AQ87" s="48">
        <f>IF(F87&gt;0,AP87*F87,AN87*E87)</f>
        <v>0</v>
      </c>
      <c r="AR87" s="34"/>
      <c r="AS87" s="65"/>
      <c r="AT87" s="65"/>
    </row>
    <row r="88" spans="1:46" s="38" customFormat="1" ht="15" customHeight="1">
      <c r="A88" s="85" t="s">
        <v>43</v>
      </c>
      <c r="B88" s="34"/>
      <c r="C88" s="42"/>
      <c r="D88" s="70"/>
      <c r="E88" s="84"/>
      <c r="F88" s="44"/>
      <c r="G88" s="63"/>
      <c r="H88" s="43"/>
      <c r="I88" s="12"/>
      <c r="J88" s="34"/>
      <c r="K88" s="35"/>
      <c r="L88" s="12"/>
      <c r="M88" s="34"/>
      <c r="N88" s="35"/>
      <c r="O88" s="12"/>
      <c r="P88" s="34"/>
      <c r="Q88" s="35"/>
      <c r="R88" s="26"/>
      <c r="S88" s="33"/>
      <c r="T88" s="34"/>
      <c r="U88" s="35"/>
      <c r="V88" s="12"/>
      <c r="W88" s="34"/>
      <c r="X88" s="35"/>
      <c r="Y88" s="12"/>
      <c r="Z88" s="34"/>
      <c r="AA88" s="35"/>
      <c r="AB88" s="26"/>
      <c r="AC88" s="75"/>
      <c r="AD88" s="12"/>
      <c r="AE88" s="34"/>
      <c r="AF88" s="35"/>
      <c r="AG88" s="12"/>
      <c r="AH88" s="34"/>
      <c r="AI88" s="35"/>
      <c r="AJ88" s="12"/>
      <c r="AK88" s="34"/>
      <c r="AL88" s="35"/>
      <c r="AM88" s="26"/>
      <c r="AN88" s="36"/>
      <c r="AO88" s="17"/>
      <c r="AP88" s="37"/>
      <c r="AQ88" s="48"/>
      <c r="AR88" s="34"/>
      <c r="AS88" s="65"/>
      <c r="AT88" s="65"/>
    </row>
    <row r="89" spans="1:46" s="38" customFormat="1" ht="12.75">
      <c r="A89" s="28"/>
      <c r="B89" s="34"/>
      <c r="C89" s="42"/>
      <c r="D89" s="71">
        <f>C89/2.2046</f>
        <v>0</v>
      </c>
      <c r="E89" s="84"/>
      <c r="F89" s="57"/>
      <c r="G89" s="58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>
        <f>IF(COUNT(J89,M89)&gt;2,"out",MAX(K89,N89,Q89))</f>
        <v>0</v>
      </c>
      <c r="S89" s="33"/>
      <c r="T89" s="34"/>
      <c r="U89" s="35"/>
      <c r="V89" s="12"/>
      <c r="W89" s="34"/>
      <c r="X89" s="35"/>
      <c r="Y89" s="12"/>
      <c r="Z89" s="34"/>
      <c r="AA89" s="35"/>
      <c r="AB89" s="26">
        <f>MAX(U89,X89,AA89)</f>
        <v>0</v>
      </c>
      <c r="AC89" s="75">
        <f>SUM(AB89,R89)</f>
        <v>0</v>
      </c>
      <c r="AD89" s="12"/>
      <c r="AE89" s="34"/>
      <c r="AF89" s="35"/>
      <c r="AG89" s="12"/>
      <c r="AH89" s="34"/>
      <c r="AI89" s="35"/>
      <c r="AJ89" s="12"/>
      <c r="AK89" s="34"/>
      <c r="AL89" s="35"/>
      <c r="AM89" s="26">
        <f>MAX(AF89,AI89,AL89)</f>
        <v>0</v>
      </c>
      <c r="AN89" s="36">
        <f>(AM89+AB89+R89)</f>
        <v>0</v>
      </c>
      <c r="AO89" s="17">
        <f>(AN89/2.2046)</f>
        <v>0</v>
      </c>
      <c r="AP89" s="37">
        <f>(AN89*E89)</f>
        <v>0</v>
      </c>
      <c r="AQ89" s="48">
        <f>IF(F89&gt;0,AP89*F89,AN89*E89)</f>
        <v>0</v>
      </c>
      <c r="AR89" s="34"/>
      <c r="AS89" s="65"/>
      <c r="AT89" s="65"/>
    </row>
    <row r="90" spans="1:46" s="38" customFormat="1" ht="15" customHeight="1">
      <c r="A90" s="85" t="s">
        <v>44</v>
      </c>
      <c r="B90" s="34"/>
      <c r="C90" s="42"/>
      <c r="D90" s="70"/>
      <c r="E90" s="84"/>
      <c r="F90" s="44"/>
      <c r="G90" s="63"/>
      <c r="H90" s="43"/>
      <c r="I90" s="12"/>
      <c r="J90" s="34"/>
      <c r="K90" s="35"/>
      <c r="L90" s="12"/>
      <c r="M90" s="34"/>
      <c r="N90" s="35"/>
      <c r="O90" s="12"/>
      <c r="P90" s="34"/>
      <c r="Q90" s="35"/>
      <c r="R90" s="26"/>
      <c r="S90" s="33"/>
      <c r="T90" s="34"/>
      <c r="U90" s="35"/>
      <c r="V90" s="12"/>
      <c r="W90" s="34"/>
      <c r="X90" s="35"/>
      <c r="Y90" s="12"/>
      <c r="Z90" s="34"/>
      <c r="AA90" s="35"/>
      <c r="AB90" s="26"/>
      <c r="AC90" s="75"/>
      <c r="AD90" s="12"/>
      <c r="AE90" s="34"/>
      <c r="AF90" s="35"/>
      <c r="AG90" s="12"/>
      <c r="AH90" s="34"/>
      <c r="AI90" s="35"/>
      <c r="AJ90" s="12"/>
      <c r="AK90" s="34"/>
      <c r="AL90" s="35"/>
      <c r="AM90" s="26"/>
      <c r="AN90" s="36"/>
      <c r="AO90" s="17"/>
      <c r="AP90" s="37"/>
      <c r="AQ90" s="48"/>
      <c r="AR90" s="34"/>
      <c r="AS90" s="65"/>
      <c r="AT90" s="65"/>
    </row>
    <row r="91" spans="1:46" s="38" customFormat="1" ht="12.75">
      <c r="A91" s="28"/>
      <c r="B91" s="34"/>
      <c r="C91" s="42"/>
      <c r="D91" s="71">
        <f>C91/2.2046</f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>
        <f>IF(COUNT(J91,M91)&gt;2,"out",MAX(K91,N91,Q91))</f>
        <v>0</v>
      </c>
      <c r="S91" s="33"/>
      <c r="T91" s="34"/>
      <c r="U91" s="35"/>
      <c r="V91" s="12"/>
      <c r="W91" s="34"/>
      <c r="X91" s="35"/>
      <c r="Y91" s="12"/>
      <c r="Z91" s="34"/>
      <c r="AA91" s="35"/>
      <c r="AB91" s="26">
        <f>MAX(U91,X91,AA91)</f>
        <v>0</v>
      </c>
      <c r="AC91" s="75">
        <f>SUM(AB91,R91)</f>
        <v>0</v>
      </c>
      <c r="AD91" s="12"/>
      <c r="AE91" s="34"/>
      <c r="AF91" s="35"/>
      <c r="AG91" s="12"/>
      <c r="AH91" s="34"/>
      <c r="AI91" s="35"/>
      <c r="AJ91" s="12"/>
      <c r="AK91" s="34"/>
      <c r="AL91" s="35"/>
      <c r="AM91" s="26">
        <f>MAX(AF91,AI91,AL91)</f>
        <v>0</v>
      </c>
      <c r="AN91" s="36">
        <f>(AM91+AB91+R91)</f>
        <v>0</v>
      </c>
      <c r="AO91" s="17">
        <f>(AN91/2.2046)</f>
        <v>0</v>
      </c>
      <c r="AP91" s="37">
        <f>(AN91*E91)</f>
        <v>0</v>
      </c>
      <c r="AQ91" s="48">
        <f>IF(F91&gt;0,AP91*F91,AN91*E91)</f>
        <v>0</v>
      </c>
      <c r="AR91" s="34"/>
      <c r="AS91" s="65"/>
      <c r="AT91" s="65"/>
    </row>
    <row r="92" spans="1:46" s="38" customFormat="1" ht="15" customHeight="1">
      <c r="A92" s="89" t="s">
        <v>45</v>
      </c>
      <c r="B92" s="34"/>
      <c r="C92" s="42"/>
      <c r="D92" s="71"/>
      <c r="E92" s="84"/>
      <c r="F92" s="44"/>
      <c r="G92" s="63"/>
      <c r="H92" s="43"/>
      <c r="I92" s="12"/>
      <c r="J92" s="34"/>
      <c r="K92" s="35"/>
      <c r="L92" s="12"/>
      <c r="M92" s="34"/>
      <c r="N92" s="35"/>
      <c r="O92" s="12"/>
      <c r="P92" s="34"/>
      <c r="Q92" s="35"/>
      <c r="R92" s="26"/>
      <c r="S92" s="33"/>
      <c r="T92" s="34"/>
      <c r="U92" s="35"/>
      <c r="V92" s="12"/>
      <c r="W92" s="34"/>
      <c r="X92" s="35"/>
      <c r="Y92" s="12"/>
      <c r="Z92" s="34"/>
      <c r="AA92" s="35"/>
      <c r="AB92" s="26"/>
      <c r="AC92" s="75"/>
      <c r="AD92" s="12"/>
      <c r="AE92" s="34"/>
      <c r="AF92" s="35"/>
      <c r="AG92" s="12"/>
      <c r="AH92" s="34"/>
      <c r="AI92" s="35"/>
      <c r="AJ92" s="12"/>
      <c r="AK92" s="34"/>
      <c r="AL92" s="35"/>
      <c r="AM92" s="26"/>
      <c r="AN92" s="36"/>
      <c r="AO92" s="17"/>
      <c r="AP92" s="37"/>
      <c r="AQ92" s="48"/>
      <c r="AR92" s="34"/>
      <c r="AS92" s="65"/>
      <c r="AT92" s="65"/>
    </row>
    <row r="93" spans="1:46" s="38" customFormat="1" ht="12.75">
      <c r="A93" s="28"/>
      <c r="B93" s="34"/>
      <c r="C93" s="42"/>
      <c r="D93" s="71">
        <f>C93/2.2046</f>
        <v>0</v>
      </c>
      <c r="E93" s="84"/>
      <c r="F93" s="57"/>
      <c r="G93" s="58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>
        <f>IF(COUNT(J93,M93)&gt;2,"out",MAX(K93,N93,Q93))</f>
        <v>0</v>
      </c>
      <c r="S93" s="33"/>
      <c r="T93" s="34"/>
      <c r="U93" s="35"/>
      <c r="V93" s="12"/>
      <c r="W93" s="34"/>
      <c r="X93" s="35"/>
      <c r="Y93" s="12"/>
      <c r="Z93" s="34"/>
      <c r="AA93" s="35"/>
      <c r="AB93" s="26">
        <f>MAX(U93,X93,AA93)</f>
        <v>0</v>
      </c>
      <c r="AC93" s="75">
        <f>SUM(AB93,R93)</f>
        <v>0</v>
      </c>
      <c r="AD93" s="12"/>
      <c r="AE93" s="34"/>
      <c r="AF93" s="35"/>
      <c r="AG93" s="12"/>
      <c r="AH93" s="34"/>
      <c r="AI93" s="35"/>
      <c r="AJ93" s="12"/>
      <c r="AK93" s="34"/>
      <c r="AL93" s="35"/>
      <c r="AM93" s="26">
        <f>MAX(AF93,AI93,AL93)</f>
        <v>0</v>
      </c>
      <c r="AN93" s="36">
        <f>(AM93+AB93+R93)</f>
        <v>0</v>
      </c>
      <c r="AO93" s="17">
        <f>(AN93/2.2046)</f>
        <v>0</v>
      </c>
      <c r="AP93" s="37">
        <f>(AN93*E93)</f>
        <v>0</v>
      </c>
      <c r="AQ93" s="48">
        <f>IF(F93&gt;0,AP93*F93,AN93*E93)</f>
        <v>0</v>
      </c>
      <c r="AR93" s="34"/>
      <c r="AS93" s="65"/>
      <c r="AT93" s="65"/>
    </row>
    <row r="94" spans="1:46" s="38" customFormat="1" ht="15" customHeight="1">
      <c r="A94" s="91" t="s">
        <v>46</v>
      </c>
      <c r="B94" s="5"/>
      <c r="C94" s="86"/>
      <c r="D94" s="70"/>
      <c r="E94" s="87"/>
      <c r="F94" s="92"/>
      <c r="G94" s="93"/>
      <c r="H94" s="43"/>
      <c r="I94" s="12"/>
      <c r="J94" s="34"/>
      <c r="K94" s="35"/>
      <c r="L94" s="12"/>
      <c r="M94" s="34"/>
      <c r="N94" s="35"/>
      <c r="O94" s="12"/>
      <c r="P94" s="34"/>
      <c r="Q94" s="35"/>
      <c r="R94" s="26"/>
      <c r="S94" s="33"/>
      <c r="T94" s="34"/>
      <c r="U94" s="35"/>
      <c r="V94" s="12"/>
      <c r="W94" s="34"/>
      <c r="X94" s="35"/>
      <c r="Y94" s="12"/>
      <c r="Z94" s="34"/>
      <c r="AA94" s="35"/>
      <c r="AB94" s="26"/>
      <c r="AC94" s="75"/>
      <c r="AD94" s="12"/>
      <c r="AE94" s="34"/>
      <c r="AF94" s="35"/>
      <c r="AG94" s="12"/>
      <c r="AH94" s="34"/>
      <c r="AI94" s="35"/>
      <c r="AJ94" s="12"/>
      <c r="AK94" s="34"/>
      <c r="AL94" s="35"/>
      <c r="AM94" s="26"/>
      <c r="AN94" s="36"/>
      <c r="AO94" s="17"/>
      <c r="AP94" s="37"/>
      <c r="AQ94" s="48"/>
      <c r="AR94" s="5"/>
      <c r="AS94" s="65"/>
      <c r="AT94" s="65"/>
    </row>
    <row r="95" spans="1:46" s="25" customFormat="1" ht="15" customHeight="1">
      <c r="A95" s="28"/>
      <c r="B95" s="5"/>
      <c r="C95" s="86"/>
      <c r="D95" s="70">
        <f>C95/2.2046</f>
        <v>0</v>
      </c>
      <c r="E95" s="87"/>
      <c r="F95" s="92"/>
      <c r="G95" s="93"/>
      <c r="H95" s="43"/>
      <c r="I95" s="12"/>
      <c r="J95" s="34"/>
      <c r="K95" s="35"/>
      <c r="L95" s="12"/>
      <c r="M95" s="34"/>
      <c r="N95" s="35"/>
      <c r="O95" s="12"/>
      <c r="P95" s="34"/>
      <c r="Q95" s="35"/>
      <c r="R95" s="26">
        <f>IF(COUNT(J95,M95)&gt;2,"out",MAX(K95,N95,Q95))</f>
        <v>0</v>
      </c>
      <c r="S95" s="33"/>
      <c r="T95" s="34"/>
      <c r="U95" s="35"/>
      <c r="V95" s="12"/>
      <c r="W95" s="34"/>
      <c r="X95" s="35"/>
      <c r="Y95" s="12"/>
      <c r="Z95" s="34"/>
      <c r="AA95" s="35"/>
      <c r="AB95" s="26">
        <f>MAX(U95,X95,AA95)</f>
        <v>0</v>
      </c>
      <c r="AC95" s="75">
        <f>SUM(AB95,R95)</f>
        <v>0</v>
      </c>
      <c r="AD95" s="12"/>
      <c r="AE95" s="34"/>
      <c r="AF95" s="35"/>
      <c r="AG95" s="12"/>
      <c r="AH95" s="34"/>
      <c r="AI95" s="35"/>
      <c r="AJ95" s="12"/>
      <c r="AK95" s="34"/>
      <c r="AL95" s="35"/>
      <c r="AM95" s="26">
        <f>MAX(AF95,AI95,AL95)</f>
        <v>0</v>
      </c>
      <c r="AN95" s="36">
        <f>(AM95+AB95+R95)</f>
        <v>0</v>
      </c>
      <c r="AO95" s="17">
        <f>(AN95/2.2046)</f>
        <v>0</v>
      </c>
      <c r="AP95" s="37">
        <f>(AN95*E95)</f>
        <v>0</v>
      </c>
      <c r="AQ95" s="48">
        <f>IF(F95&gt;0,AP95*F95,AN95*E95)</f>
        <v>0</v>
      </c>
      <c r="AR95" s="5"/>
      <c r="AS95" s="65"/>
      <c r="AT95" s="65"/>
    </row>
    <row r="96" spans="1:46" s="25" customFormat="1" ht="15" customHeight="1">
      <c r="A96" s="89" t="s">
        <v>47</v>
      </c>
      <c r="B96" s="5"/>
      <c r="C96" s="86"/>
      <c r="D96" s="70"/>
      <c r="E96" s="87"/>
      <c r="F96" s="92"/>
      <c r="G96" s="93"/>
      <c r="H96" s="43"/>
      <c r="I96" s="12"/>
      <c r="J96" s="34"/>
      <c r="K96" s="35"/>
      <c r="L96" s="12"/>
      <c r="M96" s="34"/>
      <c r="N96" s="35"/>
      <c r="O96" s="12"/>
      <c r="P96" s="34"/>
      <c r="Q96" s="35"/>
      <c r="R96" s="26"/>
      <c r="S96" s="33"/>
      <c r="T96" s="34"/>
      <c r="U96" s="35"/>
      <c r="V96" s="12"/>
      <c r="W96" s="34"/>
      <c r="X96" s="35"/>
      <c r="Y96" s="12"/>
      <c r="Z96" s="34"/>
      <c r="AA96" s="35"/>
      <c r="AB96" s="26"/>
      <c r="AC96" s="75"/>
      <c r="AD96" s="12"/>
      <c r="AE96" s="34"/>
      <c r="AF96" s="35"/>
      <c r="AG96" s="12"/>
      <c r="AH96" s="34"/>
      <c r="AI96" s="35"/>
      <c r="AJ96" s="12"/>
      <c r="AK96" s="34"/>
      <c r="AL96" s="35"/>
      <c r="AM96" s="26"/>
      <c r="AN96" s="36"/>
      <c r="AO96" s="17"/>
      <c r="AP96" s="37"/>
      <c r="AQ96" s="48"/>
      <c r="AR96" s="5"/>
      <c r="AS96" s="65"/>
      <c r="AT96" s="65"/>
    </row>
    <row r="97" spans="1:46" s="25" customFormat="1" ht="15" customHeight="1">
      <c r="A97" s="16"/>
      <c r="B97" s="5"/>
      <c r="C97" s="86"/>
      <c r="D97" s="70">
        <f>C97/2.2046</f>
        <v>0</v>
      </c>
      <c r="E97" s="87"/>
      <c r="F97" s="92"/>
      <c r="G97" s="93"/>
      <c r="H97" s="41"/>
      <c r="I97" s="6"/>
      <c r="J97" s="5"/>
      <c r="K97" s="9"/>
      <c r="L97" s="6"/>
      <c r="M97" s="5"/>
      <c r="N97" s="9"/>
      <c r="O97" s="6"/>
      <c r="P97" s="5"/>
      <c r="Q97" s="9"/>
      <c r="R97" s="26">
        <f>IF(COUNT(J97,M97)&gt;2,"out",MAX(K97,N97,Q97))</f>
        <v>0</v>
      </c>
      <c r="S97" s="8"/>
      <c r="T97" s="5"/>
      <c r="U97" s="9"/>
      <c r="V97" s="6"/>
      <c r="W97" s="5"/>
      <c r="X97" s="9"/>
      <c r="Y97" s="6"/>
      <c r="Z97" s="5"/>
      <c r="AA97" s="9"/>
      <c r="AB97" s="26">
        <f>MAX(U97,X97,AA97)</f>
        <v>0</v>
      </c>
      <c r="AC97" s="75">
        <f>SUM(AB97,R97)</f>
        <v>0</v>
      </c>
      <c r="AD97" s="6"/>
      <c r="AE97" s="5"/>
      <c r="AF97" s="9"/>
      <c r="AG97" s="6"/>
      <c r="AH97" s="5"/>
      <c r="AI97" s="9"/>
      <c r="AJ97" s="6"/>
      <c r="AK97" s="5"/>
      <c r="AL97" s="9"/>
      <c r="AM97" s="26">
        <f>MAX(AF97,AI97,AL97)</f>
        <v>0</v>
      </c>
      <c r="AN97" s="36">
        <f>(AM97+AB97+R97)</f>
        <v>0</v>
      </c>
      <c r="AO97" s="17">
        <f>(AN97/2.2046)</f>
        <v>0</v>
      </c>
      <c r="AP97" s="37">
        <f>(AN97*E97)</f>
        <v>0</v>
      </c>
      <c r="AQ97" s="48">
        <f>IF(F97&gt;0,AP97*F97,AN97*E97)</f>
        <v>0</v>
      </c>
      <c r="AR97" s="5"/>
      <c r="AS97" s="66"/>
      <c r="AT97" s="66"/>
    </row>
    <row r="98" spans="1:46" s="25" customFormat="1" ht="15" customHeight="1">
      <c r="A98" s="91" t="s">
        <v>48</v>
      </c>
      <c r="B98" s="5"/>
      <c r="C98" s="86"/>
      <c r="D98" s="70"/>
      <c r="E98" s="87"/>
      <c r="F98" s="92"/>
      <c r="G98" s="93"/>
      <c r="H98" s="41"/>
      <c r="I98" s="94"/>
      <c r="J98" s="5"/>
      <c r="K98" s="9"/>
      <c r="L98" s="6"/>
      <c r="M98" s="5"/>
      <c r="N98" s="9"/>
      <c r="O98" s="6"/>
      <c r="P98" s="5"/>
      <c r="Q98" s="9"/>
      <c r="R98" s="26"/>
      <c r="S98" s="8"/>
      <c r="T98" s="5"/>
      <c r="U98" s="9"/>
      <c r="V98" s="6"/>
      <c r="W98" s="5"/>
      <c r="X98" s="9"/>
      <c r="Y98" s="6"/>
      <c r="Z98" s="5"/>
      <c r="AA98" s="9"/>
      <c r="AB98" s="26"/>
      <c r="AC98" s="75"/>
      <c r="AD98" s="6"/>
      <c r="AE98" s="5"/>
      <c r="AF98" s="9"/>
      <c r="AG98" s="6"/>
      <c r="AH98" s="5"/>
      <c r="AI98" s="9"/>
      <c r="AJ98" s="6"/>
      <c r="AK98" s="5"/>
      <c r="AL98" s="9"/>
      <c r="AM98" s="26"/>
      <c r="AN98" s="36"/>
      <c r="AO98" s="17"/>
      <c r="AP98" s="37"/>
      <c r="AQ98" s="48"/>
      <c r="AR98" s="5"/>
      <c r="AS98" s="66"/>
      <c r="AT98" s="66"/>
    </row>
    <row r="99" spans="1:46" s="25" customFormat="1" ht="15" customHeight="1">
      <c r="A99" s="16"/>
      <c r="B99" s="5"/>
      <c r="C99" s="86"/>
      <c r="D99" s="70">
        <f>C99/2.2046</f>
        <v>0</v>
      </c>
      <c r="E99" s="87"/>
      <c r="F99" s="92"/>
      <c r="G99" s="93"/>
      <c r="H99" s="41"/>
      <c r="I99" s="6"/>
      <c r="J99" s="5"/>
      <c r="K99" s="9"/>
      <c r="L99" s="6"/>
      <c r="M99" s="5"/>
      <c r="N99" s="9"/>
      <c r="O99" s="6"/>
      <c r="P99" s="5"/>
      <c r="Q99" s="9"/>
      <c r="R99" s="26">
        <f>IF(COUNT(J99,M99)&gt;2,"out",MAX(K99,N99,Q99))</f>
        <v>0</v>
      </c>
      <c r="S99" s="8"/>
      <c r="T99" s="5"/>
      <c r="U99" s="9"/>
      <c r="V99" s="6"/>
      <c r="W99" s="5"/>
      <c r="X99" s="9"/>
      <c r="Y99" s="6"/>
      <c r="Z99" s="5"/>
      <c r="AA99" s="9"/>
      <c r="AB99" s="26">
        <f>MAX(U99,X99,AA99)</f>
        <v>0</v>
      </c>
      <c r="AC99" s="75">
        <f>SUM(AB99,R99)</f>
        <v>0</v>
      </c>
      <c r="AD99" s="6"/>
      <c r="AE99" s="5"/>
      <c r="AF99" s="9"/>
      <c r="AG99" s="6"/>
      <c r="AH99" s="5"/>
      <c r="AI99" s="9"/>
      <c r="AJ99" s="6"/>
      <c r="AK99" s="5"/>
      <c r="AL99" s="9"/>
      <c r="AM99" s="26">
        <f>MAX(AF99,AI99,AL99)</f>
        <v>0</v>
      </c>
      <c r="AN99" s="36">
        <f>(AM99+AB99+R99)</f>
        <v>0</v>
      </c>
      <c r="AO99" s="17">
        <f>(AN99/2.2046)</f>
        <v>0</v>
      </c>
      <c r="AP99" s="37">
        <f>(AN99*E99)</f>
        <v>0</v>
      </c>
      <c r="AQ99" s="48">
        <f>IF(F99&gt;0,AP99*F99,AN99*E99)</f>
        <v>0</v>
      </c>
      <c r="AR99" s="5"/>
      <c r="AS99" s="66"/>
      <c r="AT99" s="66"/>
    </row>
    <row r="100" spans="1:46" s="114" customFormat="1" ht="15" customHeight="1">
      <c r="A100" s="99" t="s">
        <v>50</v>
      </c>
      <c r="B100" s="100"/>
      <c r="C100" s="101"/>
      <c r="D100" s="102"/>
      <c r="E100" s="103"/>
      <c r="F100" s="104"/>
      <c r="G100" s="105"/>
      <c r="H100" s="106"/>
      <c r="I100" s="107"/>
      <c r="J100" s="100"/>
      <c r="K100" s="108"/>
      <c r="L100" s="109"/>
      <c r="M100" s="100"/>
      <c r="N100" s="108"/>
      <c r="O100" s="109"/>
      <c r="P100" s="100"/>
      <c r="Q100" s="108"/>
      <c r="R100" s="26"/>
      <c r="S100" s="107"/>
      <c r="T100" s="100"/>
      <c r="U100" s="108"/>
      <c r="V100" s="109"/>
      <c r="W100" s="100"/>
      <c r="X100" s="108"/>
      <c r="Y100" s="109"/>
      <c r="Z100" s="100"/>
      <c r="AA100" s="108"/>
      <c r="AB100" s="26"/>
      <c r="AC100" s="119"/>
      <c r="AD100" s="109"/>
      <c r="AE100" s="100"/>
      <c r="AF100" s="108"/>
      <c r="AG100" s="109"/>
      <c r="AH100" s="100"/>
      <c r="AI100" s="108"/>
      <c r="AJ100" s="109"/>
      <c r="AK100" s="100"/>
      <c r="AL100" s="108"/>
      <c r="AM100" s="26"/>
      <c r="AN100" s="110"/>
      <c r="AO100" s="118"/>
      <c r="AP100" s="111"/>
      <c r="AQ100" s="112"/>
      <c r="AR100" s="100"/>
      <c r="AS100" s="113"/>
      <c r="AT100" s="113"/>
    </row>
    <row r="101" spans="1:46" s="38" customFormat="1" ht="12.75">
      <c r="A101" s="28"/>
      <c r="B101" s="34"/>
      <c r="C101" s="42"/>
      <c r="D101" s="71">
        <f aca="true" t="shared" si="18" ref="D101:D110">C101/2.2046</f>
        <v>0</v>
      </c>
      <c r="E101" s="84"/>
      <c r="F101" s="57"/>
      <c r="G101" s="58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>
        <f aca="true" t="shared" si="19" ref="R101:R110">IF(COUNT(J101,M101)&gt;2,"out",MAX(K101,N101,Q101))</f>
        <v>0</v>
      </c>
      <c r="S101" s="33"/>
      <c r="T101" s="34"/>
      <c r="U101" s="35"/>
      <c r="V101" s="12"/>
      <c r="W101" s="34"/>
      <c r="X101" s="35"/>
      <c r="Y101" s="12"/>
      <c r="Z101" s="34"/>
      <c r="AA101" s="35"/>
      <c r="AB101" s="26">
        <f aca="true" t="shared" si="20" ref="AB101:AB110">MAX(U101,X101,AA101)</f>
        <v>0</v>
      </c>
      <c r="AC101" s="75">
        <f aca="true" t="shared" si="21" ref="AC101:AC110">SUM(AB101,R101)</f>
        <v>0</v>
      </c>
      <c r="AD101" s="12"/>
      <c r="AE101" s="34"/>
      <c r="AF101" s="35"/>
      <c r="AG101" s="12"/>
      <c r="AH101" s="34"/>
      <c r="AI101" s="35"/>
      <c r="AJ101" s="12"/>
      <c r="AK101" s="34"/>
      <c r="AL101" s="35"/>
      <c r="AM101" s="26">
        <f aca="true" t="shared" si="22" ref="AM101:AM110">MAX(AF101,AI101,AL101)</f>
        <v>0</v>
      </c>
      <c r="AN101" s="36">
        <f aca="true" t="shared" si="23" ref="AN101:AN110">(AM101+AB101+R101)</f>
        <v>0</v>
      </c>
      <c r="AO101" s="17">
        <f aca="true" t="shared" si="24" ref="AO101:AO110">(AN101/2.2046)</f>
        <v>0</v>
      </c>
      <c r="AP101" s="37">
        <f aca="true" t="shared" si="25" ref="AP101:AP110">(AN101*E101)</f>
        <v>0</v>
      </c>
      <c r="AQ101" s="48">
        <f aca="true" t="shared" si="26" ref="AQ101:AQ110">IF(F101&gt;0,AP101*F101,AN101*E101)</f>
        <v>0</v>
      </c>
      <c r="AR101" s="34"/>
      <c r="AS101" s="65"/>
      <c r="AT101" s="65"/>
    </row>
    <row r="102" spans="1:46" s="38" customFormat="1" ht="12.75">
      <c r="A102" s="28"/>
      <c r="B102" s="34"/>
      <c r="C102" s="42"/>
      <c r="D102" s="71">
        <f t="shared" si="18"/>
        <v>0</v>
      </c>
      <c r="E102" s="84"/>
      <c r="F102" s="57"/>
      <c r="G102" s="58"/>
      <c r="H102" s="11"/>
      <c r="I102" s="33"/>
      <c r="J102" s="34"/>
      <c r="K102" s="35"/>
      <c r="L102" s="12"/>
      <c r="M102" s="34"/>
      <c r="N102" s="35"/>
      <c r="O102" s="12"/>
      <c r="P102" s="34"/>
      <c r="Q102" s="35"/>
      <c r="R102" s="26">
        <f t="shared" si="19"/>
        <v>0</v>
      </c>
      <c r="S102" s="33"/>
      <c r="T102" s="34"/>
      <c r="U102" s="35"/>
      <c r="V102" s="12"/>
      <c r="W102" s="34"/>
      <c r="X102" s="35"/>
      <c r="Y102" s="12"/>
      <c r="Z102" s="34"/>
      <c r="AA102" s="35"/>
      <c r="AB102" s="26">
        <f t="shared" si="20"/>
        <v>0</v>
      </c>
      <c r="AC102" s="75">
        <f t="shared" si="21"/>
        <v>0</v>
      </c>
      <c r="AD102" s="12"/>
      <c r="AE102" s="34"/>
      <c r="AF102" s="35"/>
      <c r="AG102" s="12"/>
      <c r="AH102" s="34"/>
      <c r="AI102" s="35"/>
      <c r="AJ102" s="12"/>
      <c r="AK102" s="34"/>
      <c r="AL102" s="35"/>
      <c r="AM102" s="26">
        <f t="shared" si="22"/>
        <v>0</v>
      </c>
      <c r="AN102" s="36">
        <f t="shared" si="23"/>
        <v>0</v>
      </c>
      <c r="AO102" s="17">
        <f t="shared" si="24"/>
        <v>0</v>
      </c>
      <c r="AP102" s="37">
        <f t="shared" si="25"/>
        <v>0</v>
      </c>
      <c r="AQ102" s="48">
        <f t="shared" si="26"/>
        <v>0</v>
      </c>
      <c r="AR102" s="34"/>
      <c r="AS102" s="65"/>
      <c r="AT102" s="65"/>
    </row>
    <row r="103" spans="1:46" s="38" customFormat="1" ht="12.75">
      <c r="A103" s="28"/>
      <c r="B103" s="34"/>
      <c r="C103" s="42"/>
      <c r="D103" s="71">
        <f t="shared" si="18"/>
        <v>0</v>
      </c>
      <c r="E103" s="84"/>
      <c r="F103" s="57"/>
      <c r="G103" s="58"/>
      <c r="H103" s="11"/>
      <c r="I103" s="33"/>
      <c r="J103" s="34"/>
      <c r="K103" s="35"/>
      <c r="L103" s="12"/>
      <c r="M103" s="34"/>
      <c r="N103" s="35"/>
      <c r="O103" s="12"/>
      <c r="P103" s="34"/>
      <c r="Q103" s="35"/>
      <c r="R103" s="26">
        <f t="shared" si="19"/>
        <v>0</v>
      </c>
      <c r="S103" s="33"/>
      <c r="T103" s="34"/>
      <c r="U103" s="35"/>
      <c r="V103" s="12"/>
      <c r="W103" s="34"/>
      <c r="X103" s="35"/>
      <c r="Y103" s="12"/>
      <c r="Z103" s="34"/>
      <c r="AA103" s="35"/>
      <c r="AB103" s="26">
        <f t="shared" si="20"/>
        <v>0</v>
      </c>
      <c r="AC103" s="75">
        <f t="shared" si="21"/>
        <v>0</v>
      </c>
      <c r="AD103" s="12"/>
      <c r="AE103" s="34"/>
      <c r="AF103" s="35"/>
      <c r="AG103" s="12"/>
      <c r="AH103" s="34"/>
      <c r="AI103" s="35"/>
      <c r="AJ103" s="12"/>
      <c r="AK103" s="34"/>
      <c r="AL103" s="35"/>
      <c r="AM103" s="26">
        <f t="shared" si="22"/>
        <v>0</v>
      </c>
      <c r="AN103" s="36">
        <f t="shared" si="23"/>
        <v>0</v>
      </c>
      <c r="AO103" s="17">
        <f t="shared" si="24"/>
        <v>0</v>
      </c>
      <c r="AP103" s="37">
        <f t="shared" si="25"/>
        <v>0</v>
      </c>
      <c r="AQ103" s="48">
        <f t="shared" si="26"/>
        <v>0</v>
      </c>
      <c r="AR103" s="34"/>
      <c r="AS103" s="65"/>
      <c r="AT103" s="65"/>
    </row>
    <row r="104" spans="1:46" s="38" customFormat="1" ht="12.75">
      <c r="A104" s="28"/>
      <c r="B104" s="34"/>
      <c r="C104" s="42"/>
      <c r="D104" s="71">
        <f t="shared" si="18"/>
        <v>0</v>
      </c>
      <c r="E104" s="84"/>
      <c r="F104" s="57"/>
      <c r="G104" s="58"/>
      <c r="H104" s="11"/>
      <c r="I104" s="33"/>
      <c r="J104" s="34"/>
      <c r="K104" s="35"/>
      <c r="L104" s="12"/>
      <c r="M104" s="34"/>
      <c r="N104" s="35"/>
      <c r="O104" s="12"/>
      <c r="P104" s="34"/>
      <c r="Q104" s="35"/>
      <c r="R104" s="26">
        <f t="shared" si="19"/>
        <v>0</v>
      </c>
      <c r="S104" s="33"/>
      <c r="T104" s="34"/>
      <c r="U104" s="35"/>
      <c r="V104" s="12"/>
      <c r="W104" s="34"/>
      <c r="X104" s="35"/>
      <c r="Y104" s="12"/>
      <c r="Z104" s="34"/>
      <c r="AA104" s="35"/>
      <c r="AB104" s="26">
        <f t="shared" si="20"/>
        <v>0</v>
      </c>
      <c r="AC104" s="75">
        <f t="shared" si="21"/>
        <v>0</v>
      </c>
      <c r="AD104" s="12"/>
      <c r="AE104" s="34"/>
      <c r="AF104" s="35"/>
      <c r="AG104" s="12"/>
      <c r="AH104" s="34"/>
      <c r="AI104" s="35"/>
      <c r="AJ104" s="12"/>
      <c r="AK104" s="34"/>
      <c r="AL104" s="35"/>
      <c r="AM104" s="26">
        <f t="shared" si="22"/>
        <v>0</v>
      </c>
      <c r="AN104" s="36">
        <f t="shared" si="23"/>
        <v>0</v>
      </c>
      <c r="AO104" s="17">
        <f t="shared" si="24"/>
        <v>0</v>
      </c>
      <c r="AP104" s="37">
        <f t="shared" si="25"/>
        <v>0</v>
      </c>
      <c r="AQ104" s="48">
        <f t="shared" si="26"/>
        <v>0</v>
      </c>
      <c r="AR104" s="34"/>
      <c r="AS104" s="65"/>
      <c r="AT104" s="65"/>
    </row>
    <row r="105" spans="1:46" s="38" customFormat="1" ht="12.75">
      <c r="A105" s="28"/>
      <c r="B105" s="34"/>
      <c r="C105" s="42"/>
      <c r="D105" s="71">
        <f t="shared" si="18"/>
        <v>0</v>
      </c>
      <c r="E105" s="84"/>
      <c r="F105" s="57"/>
      <c r="G105" s="58"/>
      <c r="H105" s="11"/>
      <c r="I105" s="33"/>
      <c r="J105" s="34"/>
      <c r="K105" s="35"/>
      <c r="L105" s="12"/>
      <c r="M105" s="34"/>
      <c r="N105" s="35"/>
      <c r="O105" s="12"/>
      <c r="P105" s="34"/>
      <c r="Q105" s="35"/>
      <c r="R105" s="26">
        <f t="shared" si="19"/>
        <v>0</v>
      </c>
      <c r="S105" s="33"/>
      <c r="T105" s="34"/>
      <c r="U105" s="35"/>
      <c r="V105" s="12"/>
      <c r="W105" s="34"/>
      <c r="X105" s="35"/>
      <c r="Y105" s="12"/>
      <c r="Z105" s="34"/>
      <c r="AA105" s="35"/>
      <c r="AB105" s="26">
        <f t="shared" si="20"/>
        <v>0</v>
      </c>
      <c r="AC105" s="75">
        <f t="shared" si="21"/>
        <v>0</v>
      </c>
      <c r="AD105" s="12"/>
      <c r="AE105" s="34"/>
      <c r="AF105" s="35"/>
      <c r="AG105" s="12"/>
      <c r="AH105" s="34"/>
      <c r="AI105" s="35"/>
      <c r="AJ105" s="12"/>
      <c r="AK105" s="34"/>
      <c r="AL105" s="35"/>
      <c r="AM105" s="26">
        <f t="shared" si="22"/>
        <v>0</v>
      </c>
      <c r="AN105" s="36">
        <f t="shared" si="23"/>
        <v>0</v>
      </c>
      <c r="AO105" s="17">
        <f t="shared" si="24"/>
        <v>0</v>
      </c>
      <c r="AP105" s="37">
        <f t="shared" si="25"/>
        <v>0</v>
      </c>
      <c r="AQ105" s="48">
        <f t="shared" si="26"/>
        <v>0</v>
      </c>
      <c r="AR105" s="34"/>
      <c r="AS105" s="65"/>
      <c r="AT105" s="65"/>
    </row>
    <row r="106" spans="1:46" s="38" customFormat="1" ht="12.75">
      <c r="A106" s="28"/>
      <c r="B106" s="34"/>
      <c r="C106" s="42"/>
      <c r="D106" s="71">
        <f t="shared" si="18"/>
        <v>0</v>
      </c>
      <c r="E106" s="84"/>
      <c r="F106" s="57"/>
      <c r="G106" s="58"/>
      <c r="H106" s="11"/>
      <c r="I106" s="33"/>
      <c r="J106" s="34"/>
      <c r="K106" s="35"/>
      <c r="L106" s="12"/>
      <c r="M106" s="34"/>
      <c r="N106" s="35"/>
      <c r="O106" s="12"/>
      <c r="P106" s="34"/>
      <c r="Q106" s="35"/>
      <c r="R106" s="26">
        <f t="shared" si="19"/>
        <v>0</v>
      </c>
      <c r="S106" s="33"/>
      <c r="T106" s="34"/>
      <c r="U106" s="35"/>
      <c r="V106" s="12"/>
      <c r="W106" s="34"/>
      <c r="X106" s="35"/>
      <c r="Y106" s="12"/>
      <c r="Z106" s="34"/>
      <c r="AA106" s="35"/>
      <c r="AB106" s="26">
        <f t="shared" si="20"/>
        <v>0</v>
      </c>
      <c r="AC106" s="75">
        <f t="shared" si="21"/>
        <v>0</v>
      </c>
      <c r="AD106" s="12"/>
      <c r="AE106" s="34"/>
      <c r="AF106" s="35"/>
      <c r="AG106" s="12"/>
      <c r="AH106" s="34"/>
      <c r="AI106" s="35"/>
      <c r="AJ106" s="12"/>
      <c r="AK106" s="34"/>
      <c r="AL106" s="35"/>
      <c r="AM106" s="26">
        <f t="shared" si="22"/>
        <v>0</v>
      </c>
      <c r="AN106" s="36">
        <f t="shared" si="23"/>
        <v>0</v>
      </c>
      <c r="AO106" s="17">
        <f t="shared" si="24"/>
        <v>0</v>
      </c>
      <c r="AP106" s="37">
        <f t="shared" si="25"/>
        <v>0</v>
      </c>
      <c r="AQ106" s="48">
        <f t="shared" si="26"/>
        <v>0</v>
      </c>
      <c r="AR106" s="34"/>
      <c r="AS106" s="65"/>
      <c r="AT106" s="65"/>
    </row>
    <row r="107" spans="1:46" s="38" customFormat="1" ht="12.75">
      <c r="A107" s="28"/>
      <c r="B107" s="34"/>
      <c r="C107" s="42"/>
      <c r="D107" s="71">
        <f t="shared" si="18"/>
        <v>0</v>
      </c>
      <c r="E107" s="84"/>
      <c r="F107" s="57"/>
      <c r="G107" s="58"/>
      <c r="H107" s="11"/>
      <c r="I107" s="33"/>
      <c r="J107" s="34"/>
      <c r="K107" s="35"/>
      <c r="L107" s="12"/>
      <c r="M107" s="34"/>
      <c r="N107" s="35"/>
      <c r="O107" s="12"/>
      <c r="P107" s="34"/>
      <c r="Q107" s="35"/>
      <c r="R107" s="26">
        <f t="shared" si="19"/>
        <v>0</v>
      </c>
      <c r="S107" s="33"/>
      <c r="T107" s="34"/>
      <c r="U107" s="35"/>
      <c r="V107" s="12"/>
      <c r="W107" s="34"/>
      <c r="X107" s="35"/>
      <c r="Y107" s="12"/>
      <c r="Z107" s="34"/>
      <c r="AA107" s="35"/>
      <c r="AB107" s="26">
        <f t="shared" si="20"/>
        <v>0</v>
      </c>
      <c r="AC107" s="75">
        <f t="shared" si="21"/>
        <v>0</v>
      </c>
      <c r="AD107" s="12"/>
      <c r="AE107" s="34"/>
      <c r="AF107" s="35"/>
      <c r="AG107" s="12"/>
      <c r="AH107" s="34"/>
      <c r="AI107" s="35"/>
      <c r="AJ107" s="12"/>
      <c r="AK107" s="34"/>
      <c r="AL107" s="35"/>
      <c r="AM107" s="26">
        <f t="shared" si="22"/>
        <v>0</v>
      </c>
      <c r="AN107" s="36">
        <f t="shared" si="23"/>
        <v>0</v>
      </c>
      <c r="AO107" s="17">
        <f t="shared" si="24"/>
        <v>0</v>
      </c>
      <c r="AP107" s="37">
        <f t="shared" si="25"/>
        <v>0</v>
      </c>
      <c r="AQ107" s="48">
        <f t="shared" si="26"/>
        <v>0</v>
      </c>
      <c r="AR107" s="34"/>
      <c r="AS107" s="65"/>
      <c r="AT107" s="65"/>
    </row>
    <row r="108" spans="1:46" s="38" customFormat="1" ht="12.75">
      <c r="A108" s="28"/>
      <c r="B108" s="34"/>
      <c r="C108" s="42"/>
      <c r="D108" s="71">
        <f t="shared" si="18"/>
        <v>0</v>
      </c>
      <c r="E108" s="84"/>
      <c r="F108" s="57"/>
      <c r="G108" s="58"/>
      <c r="H108" s="11"/>
      <c r="I108" s="33"/>
      <c r="J108" s="34"/>
      <c r="K108" s="35"/>
      <c r="L108" s="12"/>
      <c r="M108" s="34"/>
      <c r="N108" s="35"/>
      <c r="O108" s="12"/>
      <c r="P108" s="34"/>
      <c r="Q108" s="35"/>
      <c r="R108" s="26">
        <f t="shared" si="19"/>
        <v>0</v>
      </c>
      <c r="S108" s="33"/>
      <c r="T108" s="34"/>
      <c r="U108" s="35"/>
      <c r="V108" s="12"/>
      <c r="W108" s="34"/>
      <c r="X108" s="35"/>
      <c r="Y108" s="12"/>
      <c r="Z108" s="34"/>
      <c r="AA108" s="35"/>
      <c r="AB108" s="26">
        <f t="shared" si="20"/>
        <v>0</v>
      </c>
      <c r="AC108" s="75">
        <f t="shared" si="21"/>
        <v>0</v>
      </c>
      <c r="AD108" s="12"/>
      <c r="AE108" s="34"/>
      <c r="AF108" s="35"/>
      <c r="AG108" s="12"/>
      <c r="AH108" s="34"/>
      <c r="AI108" s="35"/>
      <c r="AJ108" s="12"/>
      <c r="AK108" s="34"/>
      <c r="AL108" s="35"/>
      <c r="AM108" s="26">
        <f t="shared" si="22"/>
        <v>0</v>
      </c>
      <c r="AN108" s="36">
        <f t="shared" si="23"/>
        <v>0</v>
      </c>
      <c r="AO108" s="17">
        <f t="shared" si="24"/>
        <v>0</v>
      </c>
      <c r="AP108" s="37">
        <f t="shared" si="25"/>
        <v>0</v>
      </c>
      <c r="AQ108" s="48">
        <f t="shared" si="26"/>
        <v>0</v>
      </c>
      <c r="AR108" s="34"/>
      <c r="AS108" s="65"/>
      <c r="AT108" s="65"/>
    </row>
    <row r="109" spans="1:46" s="38" customFormat="1" ht="12.75">
      <c r="A109" s="28"/>
      <c r="B109" s="34"/>
      <c r="C109" s="42"/>
      <c r="D109" s="71">
        <f t="shared" si="18"/>
        <v>0</v>
      </c>
      <c r="E109" s="84"/>
      <c r="F109" s="57"/>
      <c r="G109" s="58"/>
      <c r="H109" s="11"/>
      <c r="I109" s="33"/>
      <c r="J109" s="34"/>
      <c r="K109" s="35"/>
      <c r="L109" s="12"/>
      <c r="M109" s="34"/>
      <c r="N109" s="35"/>
      <c r="O109" s="12"/>
      <c r="P109" s="34"/>
      <c r="Q109" s="35"/>
      <c r="R109" s="26">
        <f t="shared" si="19"/>
        <v>0</v>
      </c>
      <c r="S109" s="33"/>
      <c r="T109" s="34"/>
      <c r="U109" s="35"/>
      <c r="V109" s="12"/>
      <c r="W109" s="34"/>
      <c r="X109" s="35"/>
      <c r="Y109" s="12"/>
      <c r="Z109" s="34"/>
      <c r="AA109" s="35"/>
      <c r="AB109" s="26">
        <f t="shared" si="20"/>
        <v>0</v>
      </c>
      <c r="AC109" s="75">
        <f t="shared" si="21"/>
        <v>0</v>
      </c>
      <c r="AD109" s="12"/>
      <c r="AE109" s="34"/>
      <c r="AF109" s="35"/>
      <c r="AG109" s="12"/>
      <c r="AH109" s="34"/>
      <c r="AI109" s="35"/>
      <c r="AJ109" s="12"/>
      <c r="AK109" s="34"/>
      <c r="AL109" s="35"/>
      <c r="AM109" s="26">
        <f t="shared" si="22"/>
        <v>0</v>
      </c>
      <c r="AN109" s="36">
        <f t="shared" si="23"/>
        <v>0</v>
      </c>
      <c r="AO109" s="17">
        <f t="shared" si="24"/>
        <v>0</v>
      </c>
      <c r="AP109" s="37">
        <f t="shared" si="25"/>
        <v>0</v>
      </c>
      <c r="AQ109" s="48">
        <f t="shared" si="26"/>
        <v>0</v>
      </c>
      <c r="AR109" s="34"/>
      <c r="AS109" s="65"/>
      <c r="AT109" s="65"/>
    </row>
    <row r="110" spans="1:46" s="38" customFormat="1" ht="12.75">
      <c r="A110" s="28"/>
      <c r="B110" s="34"/>
      <c r="C110" s="42"/>
      <c r="D110" s="71">
        <f t="shared" si="18"/>
        <v>0</v>
      </c>
      <c r="E110" s="84"/>
      <c r="F110" s="57"/>
      <c r="G110" s="58"/>
      <c r="H110" s="11"/>
      <c r="I110" s="33"/>
      <c r="J110" s="34"/>
      <c r="K110" s="35"/>
      <c r="L110" s="12"/>
      <c r="M110" s="34"/>
      <c r="N110" s="35"/>
      <c r="O110" s="12"/>
      <c r="P110" s="34"/>
      <c r="Q110" s="35"/>
      <c r="R110" s="26">
        <f t="shared" si="19"/>
        <v>0</v>
      </c>
      <c r="S110" s="33"/>
      <c r="T110" s="34"/>
      <c r="U110" s="35"/>
      <c r="V110" s="12"/>
      <c r="W110" s="34"/>
      <c r="X110" s="35"/>
      <c r="Y110" s="12"/>
      <c r="Z110" s="34"/>
      <c r="AA110" s="35"/>
      <c r="AB110" s="26">
        <f t="shared" si="20"/>
        <v>0</v>
      </c>
      <c r="AC110" s="75">
        <f t="shared" si="21"/>
        <v>0</v>
      </c>
      <c r="AD110" s="12"/>
      <c r="AE110" s="34"/>
      <c r="AF110" s="35"/>
      <c r="AG110" s="12"/>
      <c r="AH110" s="34"/>
      <c r="AI110" s="35"/>
      <c r="AJ110" s="12"/>
      <c r="AK110" s="34"/>
      <c r="AL110" s="35"/>
      <c r="AM110" s="26">
        <f t="shared" si="22"/>
        <v>0</v>
      </c>
      <c r="AN110" s="36">
        <f t="shared" si="23"/>
        <v>0</v>
      </c>
      <c r="AO110" s="17">
        <f t="shared" si="24"/>
        <v>0</v>
      </c>
      <c r="AP110" s="37">
        <f t="shared" si="25"/>
        <v>0</v>
      </c>
      <c r="AQ110" s="48">
        <f t="shared" si="26"/>
        <v>0</v>
      </c>
      <c r="AR110" s="34"/>
      <c r="AS110" s="65"/>
      <c r="AT110" s="65"/>
    </row>
    <row r="111" spans="1:46" s="38" customFormat="1" ht="15" customHeight="1">
      <c r="A111" s="85" t="s">
        <v>30</v>
      </c>
      <c r="B111" s="34"/>
      <c r="C111" s="42"/>
      <c r="D111" s="71"/>
      <c r="E111" s="84"/>
      <c r="F111" s="59"/>
      <c r="G111" s="60"/>
      <c r="H111" s="11"/>
      <c r="I111" s="33"/>
      <c r="J111" s="34"/>
      <c r="K111" s="35"/>
      <c r="L111" s="12"/>
      <c r="M111" s="34"/>
      <c r="N111" s="35"/>
      <c r="O111" s="12"/>
      <c r="P111" s="34"/>
      <c r="Q111" s="35"/>
      <c r="R111" s="26"/>
      <c r="S111" s="33"/>
      <c r="T111" s="34"/>
      <c r="U111" s="35"/>
      <c r="V111" s="12"/>
      <c r="W111" s="34"/>
      <c r="X111" s="35"/>
      <c r="Y111" s="12"/>
      <c r="Z111" s="34"/>
      <c r="AA111" s="35"/>
      <c r="AB111" s="26"/>
      <c r="AC111" s="75"/>
      <c r="AD111" s="12"/>
      <c r="AE111" s="34"/>
      <c r="AF111" s="35"/>
      <c r="AG111" s="12"/>
      <c r="AH111" s="34"/>
      <c r="AI111" s="35"/>
      <c r="AJ111" s="12"/>
      <c r="AK111" s="34"/>
      <c r="AL111" s="35"/>
      <c r="AM111" s="26"/>
      <c r="AN111" s="36"/>
      <c r="AO111" s="17"/>
      <c r="AP111" s="37"/>
      <c r="AQ111" s="48"/>
      <c r="AR111" s="34"/>
      <c r="AS111" s="65"/>
      <c r="AT111" s="65"/>
    </row>
    <row r="112" spans="1:46" s="38" customFormat="1" ht="12.75">
      <c r="A112" s="28"/>
      <c r="B112" s="34"/>
      <c r="C112" s="42"/>
      <c r="D112" s="71">
        <f>C112/2.2046</f>
        <v>0</v>
      </c>
      <c r="E112" s="84"/>
      <c r="F112" s="57"/>
      <c r="G112" s="58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>
        <f>IF(COUNT(J112,M112)&gt;2,"out",MAX(K112,N112,Q112))</f>
        <v>0</v>
      </c>
      <c r="S112" s="33"/>
      <c r="T112" s="34"/>
      <c r="U112" s="35"/>
      <c r="V112" s="12"/>
      <c r="W112" s="34"/>
      <c r="X112" s="35"/>
      <c r="Y112" s="12"/>
      <c r="Z112" s="34"/>
      <c r="AA112" s="35"/>
      <c r="AB112" s="26">
        <f>MAX(U112,X112,AA112)</f>
        <v>0</v>
      </c>
      <c r="AC112" s="75">
        <f>SUM(AB112,R112)</f>
        <v>0</v>
      </c>
      <c r="AD112" s="12"/>
      <c r="AE112" s="34"/>
      <c r="AF112" s="35"/>
      <c r="AG112" s="12"/>
      <c r="AH112" s="34"/>
      <c r="AI112" s="35"/>
      <c r="AJ112" s="12"/>
      <c r="AK112" s="34"/>
      <c r="AL112" s="35"/>
      <c r="AM112" s="26">
        <f>MAX(AF112,AI112,AL112)</f>
        <v>0</v>
      </c>
      <c r="AN112" s="36">
        <f>(AM112+AB112+R112)</f>
        <v>0</v>
      </c>
      <c r="AO112" s="17">
        <f>(AN112/2.2046)</f>
        <v>0</v>
      </c>
      <c r="AP112" s="37">
        <f>(AN112*E112)</f>
        <v>0</v>
      </c>
      <c r="AQ112" s="48">
        <f>IF(F112&gt;0,AP112*F112,AN112*E112)</f>
        <v>0</v>
      </c>
      <c r="AR112" s="34"/>
      <c r="AS112" s="65"/>
      <c r="AT112" s="65"/>
    </row>
    <row r="113" spans="1:46" s="38" customFormat="1" ht="15" customHeight="1">
      <c r="A113" s="85" t="s">
        <v>31</v>
      </c>
      <c r="B113" s="34"/>
      <c r="C113" s="42"/>
      <c r="D113" s="71"/>
      <c r="E113" s="84"/>
      <c r="F113" s="59"/>
      <c r="G113" s="60"/>
      <c r="H113" s="11"/>
      <c r="I113" s="33"/>
      <c r="J113" s="34"/>
      <c r="K113" s="35"/>
      <c r="L113" s="12"/>
      <c r="M113" s="34"/>
      <c r="N113" s="35"/>
      <c r="O113" s="12"/>
      <c r="P113" s="34"/>
      <c r="Q113" s="35"/>
      <c r="R113" s="26"/>
      <c r="S113" s="33"/>
      <c r="T113" s="34"/>
      <c r="U113" s="35"/>
      <c r="V113" s="12"/>
      <c r="W113" s="34"/>
      <c r="X113" s="35"/>
      <c r="Y113" s="12"/>
      <c r="Z113" s="34"/>
      <c r="AA113" s="35"/>
      <c r="AB113" s="26"/>
      <c r="AC113" s="75"/>
      <c r="AD113" s="12"/>
      <c r="AE113" s="34"/>
      <c r="AF113" s="35"/>
      <c r="AG113" s="12"/>
      <c r="AH113" s="34"/>
      <c r="AI113" s="35"/>
      <c r="AJ113" s="12"/>
      <c r="AK113" s="34"/>
      <c r="AL113" s="35"/>
      <c r="AM113" s="26"/>
      <c r="AN113" s="36"/>
      <c r="AO113" s="17"/>
      <c r="AP113" s="37"/>
      <c r="AQ113" s="48"/>
      <c r="AR113" s="34"/>
      <c r="AS113" s="65"/>
      <c r="AT113" s="65"/>
    </row>
    <row r="114" spans="1:46" ht="15" customHeight="1">
      <c r="A114" s="30"/>
      <c r="B114" s="5"/>
      <c r="C114" s="86"/>
      <c r="D114" s="71">
        <f>C114/2.2046</f>
        <v>0</v>
      </c>
      <c r="E114" s="87"/>
      <c r="F114" s="88"/>
      <c r="G114" s="32"/>
      <c r="H114" s="7"/>
      <c r="I114" s="8"/>
      <c r="J114" s="5"/>
      <c r="K114" s="9"/>
      <c r="L114" s="6"/>
      <c r="M114" s="5"/>
      <c r="N114" s="9"/>
      <c r="O114" s="6"/>
      <c r="P114" s="5"/>
      <c r="Q114" s="9"/>
      <c r="R114" s="26">
        <f>IF(COUNT(J114,M114)&gt;2,"out",MAX(K114,N114,Q114))</f>
        <v>0</v>
      </c>
      <c r="S114" s="8"/>
      <c r="T114" s="5"/>
      <c r="U114" s="9"/>
      <c r="V114" s="6"/>
      <c r="W114" s="5"/>
      <c r="X114" s="9"/>
      <c r="Y114" s="6"/>
      <c r="Z114" s="5"/>
      <c r="AA114" s="9"/>
      <c r="AB114" s="26">
        <f>MAX(U114,X114,AA114)</f>
        <v>0</v>
      </c>
      <c r="AC114" s="75">
        <f>SUM(AB114,R114)</f>
        <v>0</v>
      </c>
      <c r="AD114" s="6"/>
      <c r="AE114" s="5"/>
      <c r="AF114" s="9"/>
      <c r="AG114" s="6"/>
      <c r="AH114" s="5"/>
      <c r="AI114" s="9"/>
      <c r="AJ114" s="6"/>
      <c r="AK114" s="5"/>
      <c r="AL114" s="9"/>
      <c r="AM114" s="26">
        <f>MAX(AF114,AI114,AL114)</f>
        <v>0</v>
      </c>
      <c r="AN114" s="36">
        <f>(AM114+AB114+R114)</f>
        <v>0</v>
      </c>
      <c r="AO114" s="17">
        <f>(AN114/2.2046)</f>
        <v>0</v>
      </c>
      <c r="AP114" s="37">
        <f>(AN114*E114)</f>
        <v>0</v>
      </c>
      <c r="AQ114" s="48">
        <f>IF(F114&gt;0,AP114*F114,AN114*E114)</f>
        <v>0</v>
      </c>
      <c r="AR114" s="5"/>
      <c r="AS114" s="66"/>
      <c r="AT114" s="66"/>
    </row>
    <row r="115" spans="1:46" ht="15" customHeight="1">
      <c r="A115" s="85" t="s">
        <v>32</v>
      </c>
      <c r="B115" s="5"/>
      <c r="C115" s="86"/>
      <c r="D115" s="70"/>
      <c r="E115" s="87"/>
      <c r="F115" s="88"/>
      <c r="G115" s="32"/>
      <c r="H115" s="7"/>
      <c r="I115" s="8"/>
      <c r="J115" s="5"/>
      <c r="K115" s="9"/>
      <c r="L115" s="6"/>
      <c r="M115" s="5"/>
      <c r="N115" s="9"/>
      <c r="O115" s="6"/>
      <c r="P115" s="5"/>
      <c r="Q115" s="9"/>
      <c r="R115" s="26"/>
      <c r="S115" s="8"/>
      <c r="T115" s="5"/>
      <c r="U115" s="9"/>
      <c r="V115" s="6"/>
      <c r="W115" s="5"/>
      <c r="X115" s="9"/>
      <c r="Y115" s="6"/>
      <c r="Z115" s="5"/>
      <c r="AA115" s="9"/>
      <c r="AB115" s="26"/>
      <c r="AC115" s="75"/>
      <c r="AD115" s="6"/>
      <c r="AE115" s="5"/>
      <c r="AF115" s="9"/>
      <c r="AG115" s="6"/>
      <c r="AH115" s="5"/>
      <c r="AI115" s="9"/>
      <c r="AJ115" s="6"/>
      <c r="AK115" s="5"/>
      <c r="AL115" s="9"/>
      <c r="AM115" s="26"/>
      <c r="AN115" s="36"/>
      <c r="AO115" s="17"/>
      <c r="AP115" s="37"/>
      <c r="AQ115" s="48"/>
      <c r="AR115" s="5"/>
      <c r="AS115" s="66"/>
      <c r="AT115" s="66"/>
    </row>
    <row r="116" spans="1:46" s="38" customFormat="1" ht="12.75">
      <c r="A116" s="28"/>
      <c r="B116" s="34"/>
      <c r="C116" s="42"/>
      <c r="D116" s="71">
        <f>C116/2.2046</f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>
        <f>IF(COUNT(J116,M116)&gt;2,"out",MAX(K116,N116,Q116))</f>
        <v>0</v>
      </c>
      <c r="S116" s="33"/>
      <c r="T116" s="34"/>
      <c r="U116" s="35"/>
      <c r="V116" s="12"/>
      <c r="W116" s="34"/>
      <c r="X116" s="35"/>
      <c r="Y116" s="12"/>
      <c r="Z116" s="34"/>
      <c r="AA116" s="35"/>
      <c r="AB116" s="26">
        <f>MAX(U116,X116,AA116)</f>
        <v>0</v>
      </c>
      <c r="AC116" s="75">
        <f>SUM(AB116,R116)</f>
        <v>0</v>
      </c>
      <c r="AD116" s="12"/>
      <c r="AE116" s="34"/>
      <c r="AF116" s="35"/>
      <c r="AG116" s="12"/>
      <c r="AH116" s="34"/>
      <c r="AI116" s="35"/>
      <c r="AJ116" s="12"/>
      <c r="AK116" s="34"/>
      <c r="AL116" s="35"/>
      <c r="AM116" s="26">
        <f>MAX(AF116,AI116,AL116)</f>
        <v>0</v>
      </c>
      <c r="AN116" s="36">
        <f>(AM116+AB116+R116)</f>
        <v>0</v>
      </c>
      <c r="AO116" s="17">
        <f>(AN116/2.2046)</f>
        <v>0</v>
      </c>
      <c r="AP116" s="37">
        <f>(AN116*E116)</f>
        <v>0</v>
      </c>
      <c r="AQ116" s="48">
        <f>IF(F116&gt;0,AP116*F116,AN116*E116)</f>
        <v>0</v>
      </c>
      <c r="AR116" s="34"/>
      <c r="AS116" s="65"/>
      <c r="AT116" s="65"/>
    </row>
    <row r="117" spans="1:237" s="25" customFormat="1" ht="15" customHeight="1">
      <c r="A117" s="89" t="s">
        <v>33</v>
      </c>
      <c r="B117" s="31"/>
      <c r="C117" s="29"/>
      <c r="D117" s="70"/>
      <c r="E117" s="87"/>
      <c r="F117" s="88"/>
      <c r="G117" s="32"/>
      <c r="H117" s="11"/>
      <c r="I117" s="33"/>
      <c r="J117" s="34"/>
      <c r="K117" s="35"/>
      <c r="L117" s="12"/>
      <c r="M117" s="34"/>
      <c r="N117" s="35"/>
      <c r="O117" s="12"/>
      <c r="P117" s="34"/>
      <c r="Q117" s="35"/>
      <c r="R117" s="26"/>
      <c r="S117" s="33"/>
      <c r="T117" s="34"/>
      <c r="U117" s="35"/>
      <c r="V117" s="12"/>
      <c r="W117" s="34"/>
      <c r="X117" s="35"/>
      <c r="Y117" s="12"/>
      <c r="Z117" s="34"/>
      <c r="AA117" s="35"/>
      <c r="AB117" s="26"/>
      <c r="AC117" s="75"/>
      <c r="AD117" s="12"/>
      <c r="AE117" s="34"/>
      <c r="AF117" s="35"/>
      <c r="AG117" s="12"/>
      <c r="AH117" s="34"/>
      <c r="AI117" s="35"/>
      <c r="AJ117" s="12"/>
      <c r="AK117" s="34"/>
      <c r="AL117" s="35"/>
      <c r="AM117" s="26"/>
      <c r="AN117" s="36"/>
      <c r="AO117" s="17"/>
      <c r="AP117" s="37"/>
      <c r="AQ117" s="48"/>
      <c r="AR117" s="31"/>
      <c r="AS117" s="65"/>
      <c r="AT117" s="65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</row>
    <row r="118" spans="1:46" s="38" customFormat="1" ht="12.75">
      <c r="A118" s="28"/>
      <c r="B118" s="34"/>
      <c r="C118" s="42"/>
      <c r="D118" s="71">
        <f>C118/2.2046</f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>
        <f>IF(COUNT(J118,M118)&gt;2,"out",MAX(K118,N118,Q118))</f>
        <v>0</v>
      </c>
      <c r="S118" s="33"/>
      <c r="T118" s="34"/>
      <c r="U118" s="35"/>
      <c r="V118" s="12"/>
      <c r="W118" s="34"/>
      <c r="X118" s="35"/>
      <c r="Y118" s="12"/>
      <c r="Z118" s="34"/>
      <c r="AA118" s="35"/>
      <c r="AB118" s="26">
        <f>MAX(U118,X118,AA118)</f>
        <v>0</v>
      </c>
      <c r="AC118" s="75">
        <f>SUM(AB118,R118)</f>
        <v>0</v>
      </c>
      <c r="AD118" s="12"/>
      <c r="AE118" s="34"/>
      <c r="AF118" s="35"/>
      <c r="AG118" s="12"/>
      <c r="AH118" s="34"/>
      <c r="AI118" s="35"/>
      <c r="AJ118" s="12"/>
      <c r="AK118" s="34"/>
      <c r="AL118" s="35"/>
      <c r="AM118" s="26">
        <f>MAX(AF118,AI118,AL118)</f>
        <v>0</v>
      </c>
      <c r="AN118" s="36">
        <f>(AM118+AB118+R118)</f>
        <v>0</v>
      </c>
      <c r="AO118" s="17">
        <f>(AN118/2.2046)</f>
        <v>0</v>
      </c>
      <c r="AP118" s="37">
        <f>(AN118*E118)</f>
        <v>0</v>
      </c>
      <c r="AQ118" s="48">
        <f>IF(F118&gt;0,AP118*F118,AN118*E118)</f>
        <v>0</v>
      </c>
      <c r="AR118" s="34"/>
      <c r="AS118" s="65"/>
      <c r="AT118" s="65"/>
    </row>
    <row r="119" spans="1:237" s="25" customFormat="1" ht="15" customHeight="1">
      <c r="A119" s="89" t="s">
        <v>34</v>
      </c>
      <c r="B119" s="31"/>
      <c r="C119" s="29"/>
      <c r="D119" s="70"/>
      <c r="E119" s="87"/>
      <c r="F119" s="88"/>
      <c r="G119" s="32"/>
      <c r="H119" s="11"/>
      <c r="I119" s="33"/>
      <c r="J119" s="34"/>
      <c r="K119" s="35"/>
      <c r="L119" s="12"/>
      <c r="M119" s="34"/>
      <c r="N119" s="35"/>
      <c r="O119" s="12"/>
      <c r="P119" s="34"/>
      <c r="Q119" s="35"/>
      <c r="R119" s="26"/>
      <c r="S119" s="33"/>
      <c r="T119" s="34"/>
      <c r="U119" s="35"/>
      <c r="V119" s="12"/>
      <c r="W119" s="34"/>
      <c r="X119" s="35"/>
      <c r="Y119" s="12"/>
      <c r="Z119" s="34"/>
      <c r="AA119" s="35"/>
      <c r="AB119" s="26"/>
      <c r="AC119" s="75"/>
      <c r="AD119" s="12"/>
      <c r="AE119" s="34"/>
      <c r="AF119" s="35"/>
      <c r="AG119" s="12"/>
      <c r="AH119" s="34"/>
      <c r="AI119" s="35"/>
      <c r="AJ119" s="12"/>
      <c r="AK119" s="34"/>
      <c r="AL119" s="35"/>
      <c r="AM119" s="26"/>
      <c r="AN119" s="36"/>
      <c r="AO119" s="17"/>
      <c r="AP119" s="37"/>
      <c r="AQ119" s="48"/>
      <c r="AR119" s="31"/>
      <c r="AS119" s="65"/>
      <c r="AT119" s="65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</row>
    <row r="120" spans="1:46" s="38" customFormat="1" ht="12.75">
      <c r="A120" s="30"/>
      <c r="B120" s="34"/>
      <c r="C120" s="42"/>
      <c r="D120" s="70">
        <f>C120/2.2046</f>
        <v>0</v>
      </c>
      <c r="E120" s="84"/>
      <c r="F120" s="46"/>
      <c r="G120" s="47"/>
      <c r="H120" s="43"/>
      <c r="I120" s="12"/>
      <c r="J120" s="34"/>
      <c r="K120" s="35"/>
      <c r="L120" s="12"/>
      <c r="M120" s="34"/>
      <c r="N120" s="35"/>
      <c r="O120" s="12"/>
      <c r="P120" s="34"/>
      <c r="Q120" s="35"/>
      <c r="R120" s="26">
        <f>IF(COUNT(J120,M120)&gt;2,"out",MAX(K120,N120,Q120))</f>
        <v>0</v>
      </c>
      <c r="S120" s="33"/>
      <c r="T120" s="34"/>
      <c r="U120" s="35"/>
      <c r="V120" s="12"/>
      <c r="W120" s="34"/>
      <c r="X120" s="35"/>
      <c r="Y120" s="12"/>
      <c r="Z120" s="34"/>
      <c r="AA120" s="35"/>
      <c r="AB120" s="26">
        <f>MAX(U120,X120,AA120)</f>
        <v>0</v>
      </c>
      <c r="AC120" s="75">
        <f>SUM(AB120,R120)</f>
        <v>0</v>
      </c>
      <c r="AD120" s="12"/>
      <c r="AE120" s="34"/>
      <c r="AF120" s="35"/>
      <c r="AG120" s="12"/>
      <c r="AH120" s="34"/>
      <c r="AI120" s="35"/>
      <c r="AJ120" s="12"/>
      <c r="AK120" s="34"/>
      <c r="AL120" s="35"/>
      <c r="AM120" s="26">
        <f>MAX(AF120,AI120,AL120)</f>
        <v>0</v>
      </c>
      <c r="AN120" s="36">
        <f>(AM120+AB120+R120)</f>
        <v>0</v>
      </c>
      <c r="AO120" s="17">
        <f>(AN120/2.2046)</f>
        <v>0</v>
      </c>
      <c r="AP120" s="37">
        <f>(AN120*E120)</f>
        <v>0</v>
      </c>
      <c r="AQ120" s="48">
        <f>IF(F120&gt;0,AP120*F120,AN120*E120)</f>
        <v>0</v>
      </c>
      <c r="AR120" s="34"/>
      <c r="AS120" s="65"/>
      <c r="AT120" s="65"/>
    </row>
    <row r="121" spans="1:237" s="25" customFormat="1" ht="15" customHeight="1">
      <c r="A121" s="89" t="s">
        <v>35</v>
      </c>
      <c r="B121" s="31"/>
      <c r="C121" s="29"/>
      <c r="D121" s="70"/>
      <c r="E121" s="87"/>
      <c r="F121" s="88"/>
      <c r="G121" s="32"/>
      <c r="H121" s="11"/>
      <c r="I121" s="33"/>
      <c r="J121" s="34"/>
      <c r="K121" s="35"/>
      <c r="L121" s="12"/>
      <c r="M121" s="34"/>
      <c r="N121" s="35"/>
      <c r="O121" s="12"/>
      <c r="P121" s="34"/>
      <c r="Q121" s="35"/>
      <c r="R121" s="26"/>
      <c r="S121" s="33"/>
      <c r="T121" s="34"/>
      <c r="U121" s="35"/>
      <c r="V121" s="12"/>
      <c r="W121" s="34"/>
      <c r="X121" s="35"/>
      <c r="Y121" s="12"/>
      <c r="Z121" s="34"/>
      <c r="AA121" s="35"/>
      <c r="AB121" s="26"/>
      <c r="AC121" s="75"/>
      <c r="AD121" s="12"/>
      <c r="AE121" s="34"/>
      <c r="AF121" s="35"/>
      <c r="AG121" s="12"/>
      <c r="AH121" s="34"/>
      <c r="AI121" s="35"/>
      <c r="AJ121" s="12"/>
      <c r="AK121" s="34"/>
      <c r="AL121" s="35"/>
      <c r="AM121" s="26"/>
      <c r="AN121" s="36"/>
      <c r="AO121" s="17"/>
      <c r="AP121" s="37"/>
      <c r="AQ121" s="48"/>
      <c r="AR121" s="31"/>
      <c r="AS121" s="65"/>
      <c r="AT121" s="65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</row>
    <row r="122" spans="1:46" s="38" customFormat="1" ht="12.75">
      <c r="A122" s="30"/>
      <c r="B122" s="34"/>
      <c r="C122" s="42"/>
      <c r="D122" s="70">
        <f>C122/2.2046</f>
        <v>0</v>
      </c>
      <c r="E122" s="84"/>
      <c r="F122" s="46"/>
      <c r="G122" s="47"/>
      <c r="H122" s="43"/>
      <c r="I122" s="12"/>
      <c r="J122" s="34"/>
      <c r="K122" s="35"/>
      <c r="L122" s="12"/>
      <c r="M122" s="34"/>
      <c r="N122" s="35"/>
      <c r="O122" s="12"/>
      <c r="P122" s="34"/>
      <c r="Q122" s="35"/>
      <c r="R122" s="26">
        <f>IF(COUNT(J122,M122)&gt;2,"out",MAX(K122,N122,Q122))</f>
        <v>0</v>
      </c>
      <c r="S122" s="33"/>
      <c r="T122" s="34"/>
      <c r="U122" s="35"/>
      <c r="V122" s="12"/>
      <c r="W122" s="34"/>
      <c r="X122" s="35"/>
      <c r="Y122" s="12"/>
      <c r="Z122" s="34"/>
      <c r="AA122" s="35"/>
      <c r="AB122" s="26">
        <f>MAX(U122,X122,AA122)</f>
        <v>0</v>
      </c>
      <c r="AC122" s="75">
        <f>SUM(AB122,R122)</f>
        <v>0</v>
      </c>
      <c r="AD122" s="12"/>
      <c r="AE122" s="34"/>
      <c r="AF122" s="35"/>
      <c r="AG122" s="12"/>
      <c r="AH122" s="34"/>
      <c r="AI122" s="35"/>
      <c r="AJ122" s="12"/>
      <c r="AK122" s="34"/>
      <c r="AL122" s="35"/>
      <c r="AM122" s="26">
        <f>MAX(AF122,AI122,AL122)</f>
        <v>0</v>
      </c>
      <c r="AN122" s="36">
        <f>(AM122+AB122+R122)</f>
        <v>0</v>
      </c>
      <c r="AO122" s="17">
        <f>(AN122/2.2046)</f>
        <v>0</v>
      </c>
      <c r="AP122" s="37">
        <f>(AN122*E122)</f>
        <v>0</v>
      </c>
      <c r="AQ122" s="48">
        <f>IF(F122&gt;0,AP122*F122,AN122*E122)</f>
        <v>0</v>
      </c>
      <c r="AR122" s="34"/>
      <c r="AS122" s="65"/>
      <c r="AT122" s="65"/>
    </row>
    <row r="123" spans="1:237" s="25" customFormat="1" ht="15" customHeight="1">
      <c r="A123" s="89" t="s">
        <v>36</v>
      </c>
      <c r="B123" s="31"/>
      <c r="C123" s="29"/>
      <c r="D123" s="70"/>
      <c r="E123" s="87"/>
      <c r="F123" s="88"/>
      <c r="G123" s="32"/>
      <c r="H123" s="11"/>
      <c r="I123" s="33"/>
      <c r="J123" s="34"/>
      <c r="K123" s="35"/>
      <c r="L123" s="12"/>
      <c r="M123" s="34"/>
      <c r="N123" s="35"/>
      <c r="O123" s="12"/>
      <c r="P123" s="34"/>
      <c r="Q123" s="35"/>
      <c r="R123" s="26"/>
      <c r="S123" s="33"/>
      <c r="T123" s="34"/>
      <c r="U123" s="35"/>
      <c r="V123" s="12"/>
      <c r="W123" s="34"/>
      <c r="X123" s="35"/>
      <c r="Y123" s="12"/>
      <c r="Z123" s="34"/>
      <c r="AA123" s="35"/>
      <c r="AB123" s="26"/>
      <c r="AC123" s="75"/>
      <c r="AD123" s="12"/>
      <c r="AE123" s="34"/>
      <c r="AF123" s="35"/>
      <c r="AG123" s="12"/>
      <c r="AH123" s="34"/>
      <c r="AI123" s="35"/>
      <c r="AJ123" s="12"/>
      <c r="AK123" s="34"/>
      <c r="AL123" s="35"/>
      <c r="AM123" s="26"/>
      <c r="AN123" s="36"/>
      <c r="AO123" s="17"/>
      <c r="AP123" s="37"/>
      <c r="AQ123" s="48"/>
      <c r="AR123" s="31"/>
      <c r="AS123" s="65"/>
      <c r="AT123" s="65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</row>
    <row r="124" spans="1:237" s="25" customFormat="1" ht="15" customHeight="1">
      <c r="A124" s="28"/>
      <c r="B124" s="31"/>
      <c r="C124" s="29"/>
      <c r="D124" s="70">
        <f>C124/2.2046</f>
        <v>0</v>
      </c>
      <c r="E124" s="87"/>
      <c r="F124" s="88"/>
      <c r="G124" s="32"/>
      <c r="H124" s="11"/>
      <c r="I124" s="33"/>
      <c r="J124" s="34"/>
      <c r="K124" s="35"/>
      <c r="L124" s="12"/>
      <c r="M124" s="34"/>
      <c r="N124" s="35"/>
      <c r="O124" s="12"/>
      <c r="P124" s="34"/>
      <c r="Q124" s="35"/>
      <c r="R124" s="26">
        <f>IF(COUNT(J124,M124)&gt;2,"out",MAX(K124,N124,Q124))</f>
        <v>0</v>
      </c>
      <c r="S124" s="33"/>
      <c r="T124" s="34"/>
      <c r="U124" s="35"/>
      <c r="V124" s="12"/>
      <c r="W124" s="34"/>
      <c r="X124" s="35"/>
      <c r="Y124" s="12"/>
      <c r="Z124" s="34"/>
      <c r="AA124" s="35"/>
      <c r="AB124" s="26">
        <f>MAX(U124,X124,AA124)</f>
        <v>0</v>
      </c>
      <c r="AC124" s="75">
        <f>SUM(AB124,R124)</f>
        <v>0</v>
      </c>
      <c r="AD124" s="12"/>
      <c r="AE124" s="34"/>
      <c r="AF124" s="35"/>
      <c r="AG124" s="12"/>
      <c r="AH124" s="34"/>
      <c r="AI124" s="35"/>
      <c r="AJ124" s="12"/>
      <c r="AK124" s="34"/>
      <c r="AL124" s="35"/>
      <c r="AM124" s="26">
        <f>MAX(AF124,AI124,AL124)</f>
        <v>0</v>
      </c>
      <c r="AN124" s="36">
        <f>(AM124+AB124+R124)</f>
        <v>0</v>
      </c>
      <c r="AO124" s="17">
        <f>(AN124/2.2046)</f>
        <v>0</v>
      </c>
      <c r="AP124" s="37">
        <f>(AN124*E124)</f>
        <v>0</v>
      </c>
      <c r="AQ124" s="48">
        <f>IF(F124&gt;0,AP124*F124,AN124*E124)</f>
        <v>0</v>
      </c>
      <c r="AR124" s="31"/>
      <c r="AS124" s="65"/>
      <c r="AT124" s="65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</row>
    <row r="125" spans="1:46" s="38" customFormat="1" ht="15" customHeight="1">
      <c r="A125" s="89" t="s">
        <v>37</v>
      </c>
      <c r="B125" s="34"/>
      <c r="C125" s="42"/>
      <c r="D125" s="71"/>
      <c r="E125" s="84"/>
      <c r="F125" s="57"/>
      <c r="G125" s="43"/>
      <c r="H125" s="11"/>
      <c r="I125" s="33"/>
      <c r="J125" s="34"/>
      <c r="K125" s="35"/>
      <c r="L125" s="12"/>
      <c r="M125" s="34"/>
      <c r="N125" s="35"/>
      <c r="O125" s="12"/>
      <c r="P125" s="34"/>
      <c r="Q125" s="35"/>
      <c r="R125" s="26"/>
      <c r="S125" s="107"/>
      <c r="T125" s="100"/>
      <c r="U125" s="108"/>
      <c r="V125" s="109"/>
      <c r="W125" s="100"/>
      <c r="X125" s="108"/>
      <c r="Y125" s="109"/>
      <c r="Z125" s="100"/>
      <c r="AA125" s="108"/>
      <c r="AB125" s="26"/>
      <c r="AC125" s="75"/>
      <c r="AD125" s="12"/>
      <c r="AE125" s="34"/>
      <c r="AF125" s="35"/>
      <c r="AG125" s="12"/>
      <c r="AH125" s="34"/>
      <c r="AI125" s="35"/>
      <c r="AJ125" s="12"/>
      <c r="AK125" s="34"/>
      <c r="AL125" s="35"/>
      <c r="AM125" s="26"/>
      <c r="AN125" s="36"/>
      <c r="AO125" s="17"/>
      <c r="AP125" s="37"/>
      <c r="AQ125" s="48"/>
      <c r="AR125" s="34"/>
      <c r="AS125" s="65"/>
      <c r="AT125" s="65"/>
    </row>
    <row r="126" spans="1:46" s="38" customFormat="1" ht="12.75">
      <c r="A126" s="28"/>
      <c r="B126" s="34"/>
      <c r="C126" s="42"/>
      <c r="D126" s="71">
        <f>C126/2.2046</f>
        <v>0</v>
      </c>
      <c r="E126" s="84"/>
      <c r="F126" s="57"/>
      <c r="G126" s="58"/>
      <c r="H126" s="11"/>
      <c r="I126" s="33"/>
      <c r="J126" s="34"/>
      <c r="K126" s="35"/>
      <c r="L126" s="12"/>
      <c r="M126" s="34"/>
      <c r="N126" s="35"/>
      <c r="O126" s="12"/>
      <c r="P126" s="34"/>
      <c r="Q126" s="35"/>
      <c r="R126" s="26">
        <f>IF(COUNT(J126,M126)&gt;2,"out",MAX(K126,N126,Q126))</f>
        <v>0</v>
      </c>
      <c r="S126" s="107"/>
      <c r="T126" s="100"/>
      <c r="U126" s="108"/>
      <c r="V126" s="109"/>
      <c r="W126" s="100"/>
      <c r="X126" s="108"/>
      <c r="Y126" s="109"/>
      <c r="Z126" s="100"/>
      <c r="AA126" s="108"/>
      <c r="AB126" s="26">
        <f>MAX(U126,X126,AA126)</f>
        <v>0</v>
      </c>
      <c r="AC126" s="75">
        <f>SUM(AB126,R126)</f>
        <v>0</v>
      </c>
      <c r="AD126" s="12"/>
      <c r="AE126" s="34"/>
      <c r="AF126" s="35"/>
      <c r="AG126" s="12"/>
      <c r="AH126" s="34"/>
      <c r="AI126" s="35"/>
      <c r="AJ126" s="12"/>
      <c r="AK126" s="34"/>
      <c r="AL126" s="35"/>
      <c r="AM126" s="26">
        <f>MAX(AF126,AI126,AL126)</f>
        <v>0</v>
      </c>
      <c r="AN126" s="36">
        <f>(AM126+AB126+R126)</f>
        <v>0</v>
      </c>
      <c r="AO126" s="17">
        <f>(AN126/2.2046)</f>
        <v>0</v>
      </c>
      <c r="AP126" s="37">
        <f>(AN126*E126)</f>
        <v>0</v>
      </c>
      <c r="AQ126" s="48">
        <f>IF(F126&gt;0,AP126*F126,AN126*E126)</f>
        <v>0</v>
      </c>
      <c r="AR126" s="34"/>
      <c r="AS126" s="65"/>
      <c r="AT126" s="65"/>
    </row>
    <row r="127" spans="1:46" s="38" customFormat="1" ht="15" customHeight="1">
      <c r="A127" s="85" t="s">
        <v>38</v>
      </c>
      <c r="B127" s="34"/>
      <c r="C127" s="42"/>
      <c r="D127" s="71"/>
      <c r="E127" s="84"/>
      <c r="F127" s="57"/>
      <c r="G127" s="43"/>
      <c r="H127" s="11"/>
      <c r="I127" s="33"/>
      <c r="J127" s="34"/>
      <c r="K127" s="35"/>
      <c r="L127" s="12"/>
      <c r="M127" s="34"/>
      <c r="N127" s="35"/>
      <c r="O127" s="12"/>
      <c r="P127" s="34"/>
      <c r="Q127" s="35"/>
      <c r="R127" s="26"/>
      <c r="S127" s="107"/>
      <c r="T127" s="100"/>
      <c r="U127" s="108"/>
      <c r="V127" s="109"/>
      <c r="W127" s="100"/>
      <c r="X127" s="108"/>
      <c r="Y127" s="109"/>
      <c r="Z127" s="100"/>
      <c r="AA127" s="108"/>
      <c r="AB127" s="26"/>
      <c r="AC127" s="75"/>
      <c r="AD127" s="12"/>
      <c r="AE127" s="34"/>
      <c r="AF127" s="35"/>
      <c r="AG127" s="12"/>
      <c r="AH127" s="34"/>
      <c r="AI127" s="35"/>
      <c r="AJ127" s="12"/>
      <c r="AK127" s="34"/>
      <c r="AL127" s="35"/>
      <c r="AM127" s="26"/>
      <c r="AN127" s="36"/>
      <c r="AO127" s="17"/>
      <c r="AP127" s="37"/>
      <c r="AQ127" s="48"/>
      <c r="AR127" s="34"/>
      <c r="AS127" s="65"/>
      <c r="AT127" s="65"/>
    </row>
    <row r="128" spans="1:46" s="38" customFormat="1" ht="12.75">
      <c r="A128" s="30"/>
      <c r="B128" s="34"/>
      <c r="C128" s="42"/>
      <c r="D128" s="71">
        <f>C128/2.2046</f>
        <v>0</v>
      </c>
      <c r="E128" s="84"/>
      <c r="F128" s="57"/>
      <c r="G128" s="43"/>
      <c r="H128" s="11"/>
      <c r="I128" s="33"/>
      <c r="J128" s="34"/>
      <c r="K128" s="35"/>
      <c r="L128" s="12"/>
      <c r="M128" s="34"/>
      <c r="N128" s="35"/>
      <c r="O128" s="12"/>
      <c r="P128" s="34"/>
      <c r="Q128" s="35"/>
      <c r="R128" s="26">
        <f>IF(COUNT(J128,M128)&gt;2,"out",MAX(K128,N128,Q128))</f>
        <v>0</v>
      </c>
      <c r="S128" s="107"/>
      <c r="T128" s="100"/>
      <c r="U128" s="108"/>
      <c r="V128" s="109"/>
      <c r="W128" s="100"/>
      <c r="X128" s="108"/>
      <c r="Y128" s="109"/>
      <c r="Z128" s="100"/>
      <c r="AA128" s="108"/>
      <c r="AB128" s="26">
        <f>MAX(U128,X128,AA128)</f>
        <v>0</v>
      </c>
      <c r="AC128" s="75">
        <f>SUM(AB128,R128)</f>
        <v>0</v>
      </c>
      <c r="AD128" s="12"/>
      <c r="AE128" s="34"/>
      <c r="AF128" s="35"/>
      <c r="AG128" s="12"/>
      <c r="AH128" s="34"/>
      <c r="AI128" s="35"/>
      <c r="AJ128" s="12"/>
      <c r="AK128" s="34"/>
      <c r="AL128" s="35"/>
      <c r="AM128" s="26">
        <f>MAX(AF128,AI128,AL128)</f>
        <v>0</v>
      </c>
      <c r="AN128" s="36">
        <f>(AM128+AB128+R128)</f>
        <v>0</v>
      </c>
      <c r="AO128" s="17">
        <f>(AN128/2.2046)</f>
        <v>0</v>
      </c>
      <c r="AP128" s="37">
        <f>(AN128*E128)</f>
        <v>0</v>
      </c>
      <c r="AQ128" s="48">
        <f>IF(F128&gt;0,AP128*F128,AN128*E128)</f>
        <v>0</v>
      </c>
      <c r="AR128" s="34"/>
      <c r="AS128" s="65"/>
      <c r="AT128" s="65"/>
    </row>
    <row r="129" spans="1:46" s="25" customFormat="1" ht="15" customHeight="1">
      <c r="A129" s="85" t="s">
        <v>39</v>
      </c>
      <c r="B129" s="31"/>
      <c r="C129" s="29"/>
      <c r="D129" s="70"/>
      <c r="E129" s="87"/>
      <c r="F129" s="88"/>
      <c r="G129" s="32"/>
      <c r="H129" s="11"/>
      <c r="I129" s="90"/>
      <c r="J129" s="34"/>
      <c r="K129" s="35"/>
      <c r="L129" s="12"/>
      <c r="M129" s="34"/>
      <c r="N129" s="35"/>
      <c r="O129" s="12"/>
      <c r="P129" s="34"/>
      <c r="Q129" s="35"/>
      <c r="R129" s="26"/>
      <c r="S129" s="33"/>
      <c r="T129" s="34"/>
      <c r="U129" s="35"/>
      <c r="V129" s="12"/>
      <c r="W129" s="34"/>
      <c r="X129" s="35"/>
      <c r="Y129" s="12"/>
      <c r="Z129" s="34"/>
      <c r="AA129" s="35"/>
      <c r="AB129" s="26"/>
      <c r="AC129" s="75"/>
      <c r="AD129" s="12"/>
      <c r="AE129" s="34"/>
      <c r="AF129" s="35"/>
      <c r="AG129" s="12"/>
      <c r="AH129" s="34"/>
      <c r="AI129" s="35"/>
      <c r="AJ129" s="12"/>
      <c r="AK129" s="34"/>
      <c r="AL129" s="35"/>
      <c r="AM129" s="26"/>
      <c r="AN129" s="36"/>
      <c r="AO129" s="17"/>
      <c r="AP129" s="37"/>
      <c r="AQ129" s="48"/>
      <c r="AR129" s="31"/>
      <c r="AS129" s="65"/>
      <c r="AT129" s="65"/>
    </row>
    <row r="130" spans="1:46" s="38" customFormat="1" ht="12.75">
      <c r="A130" s="28"/>
      <c r="B130" s="34"/>
      <c r="C130" s="42"/>
      <c r="D130" s="71">
        <f>C130/2.2046</f>
        <v>0</v>
      </c>
      <c r="E130" s="84"/>
      <c r="F130" s="57"/>
      <c r="G130" s="58"/>
      <c r="H130" s="11"/>
      <c r="I130" s="33"/>
      <c r="J130" s="34"/>
      <c r="K130" s="35"/>
      <c r="L130" s="12"/>
      <c r="M130" s="34"/>
      <c r="N130" s="35"/>
      <c r="O130" s="12"/>
      <c r="P130" s="34"/>
      <c r="Q130" s="35"/>
      <c r="R130" s="26">
        <f>IF(COUNT(J130,M130)&gt;2,"out",MAX(K130,N130,Q130))</f>
        <v>0</v>
      </c>
      <c r="S130" s="33"/>
      <c r="T130" s="34"/>
      <c r="U130" s="35"/>
      <c r="V130" s="12"/>
      <c r="W130" s="34"/>
      <c r="X130" s="35"/>
      <c r="Y130" s="12"/>
      <c r="Z130" s="34"/>
      <c r="AA130" s="35"/>
      <c r="AB130" s="26">
        <f>MAX(U130,X130,AA130)</f>
        <v>0</v>
      </c>
      <c r="AC130" s="75">
        <f>SUM(AB130,R130)</f>
        <v>0</v>
      </c>
      <c r="AD130" s="12"/>
      <c r="AE130" s="34"/>
      <c r="AF130" s="35"/>
      <c r="AG130" s="12"/>
      <c r="AH130" s="34"/>
      <c r="AI130" s="35"/>
      <c r="AJ130" s="12"/>
      <c r="AK130" s="34"/>
      <c r="AL130" s="35"/>
      <c r="AM130" s="26">
        <f>MAX(AF130,AI130,AL130)</f>
        <v>0</v>
      </c>
      <c r="AN130" s="36">
        <f>(AM130+AB130+R130)</f>
        <v>0</v>
      </c>
      <c r="AO130" s="17">
        <f>(AN130/2.2046)</f>
        <v>0</v>
      </c>
      <c r="AP130" s="37">
        <f>(AN130*E130)</f>
        <v>0</v>
      </c>
      <c r="AQ130" s="48">
        <f>IF(F130&gt;0,AP130*F130,AN130*E130)</f>
        <v>0</v>
      </c>
      <c r="AR130" s="34"/>
      <c r="AS130" s="65"/>
      <c r="AT130" s="65"/>
    </row>
    <row r="131" spans="1:46" s="38" customFormat="1" ht="12.75">
      <c r="A131" s="85" t="s">
        <v>40</v>
      </c>
      <c r="B131" s="34"/>
      <c r="C131" s="42"/>
      <c r="D131" s="71"/>
      <c r="E131" s="84"/>
      <c r="F131" s="46"/>
      <c r="G131" s="60"/>
      <c r="H131" s="43"/>
      <c r="I131" s="90"/>
      <c r="J131" s="34"/>
      <c r="K131" s="35"/>
      <c r="L131" s="12"/>
      <c r="M131" s="34"/>
      <c r="N131" s="35"/>
      <c r="O131" s="12"/>
      <c r="P131" s="34"/>
      <c r="Q131" s="35"/>
      <c r="R131" s="26"/>
      <c r="S131" s="33"/>
      <c r="T131" s="34"/>
      <c r="U131" s="35"/>
      <c r="V131" s="12"/>
      <c r="W131" s="34"/>
      <c r="X131" s="35"/>
      <c r="Y131" s="12"/>
      <c r="Z131" s="34"/>
      <c r="AA131" s="35"/>
      <c r="AB131" s="26"/>
      <c r="AC131" s="75"/>
      <c r="AD131" s="12"/>
      <c r="AE131" s="34"/>
      <c r="AF131" s="35"/>
      <c r="AG131" s="12"/>
      <c r="AH131" s="34"/>
      <c r="AI131" s="35"/>
      <c r="AJ131" s="12"/>
      <c r="AK131" s="34"/>
      <c r="AL131" s="35"/>
      <c r="AM131" s="26"/>
      <c r="AN131" s="36"/>
      <c r="AO131" s="17"/>
      <c r="AP131" s="37"/>
      <c r="AQ131" s="48"/>
      <c r="AR131" s="34"/>
      <c r="AS131" s="65"/>
      <c r="AT131" s="65"/>
    </row>
    <row r="132" spans="1:46" s="38" customFormat="1" ht="12.75">
      <c r="A132" s="28"/>
      <c r="B132" s="34"/>
      <c r="C132" s="42"/>
      <c r="D132" s="71">
        <f>C132/2.2046</f>
        <v>0</v>
      </c>
      <c r="E132" s="84"/>
      <c r="F132" s="57"/>
      <c r="G132" s="58"/>
      <c r="H132" s="11"/>
      <c r="I132" s="33"/>
      <c r="J132" s="34"/>
      <c r="K132" s="35"/>
      <c r="L132" s="12"/>
      <c r="M132" s="34"/>
      <c r="N132" s="35"/>
      <c r="O132" s="12"/>
      <c r="P132" s="34"/>
      <c r="Q132" s="35"/>
      <c r="R132" s="26">
        <f>IF(COUNT(J132,M132)&gt;2,"out",MAX(K132,N132,Q132))</f>
        <v>0</v>
      </c>
      <c r="S132" s="33"/>
      <c r="T132" s="34"/>
      <c r="U132" s="35"/>
      <c r="V132" s="12"/>
      <c r="W132" s="34"/>
      <c r="X132" s="35"/>
      <c r="Y132" s="12"/>
      <c r="Z132" s="34"/>
      <c r="AA132" s="35"/>
      <c r="AB132" s="26">
        <f>MAX(U132,X132,AA132)</f>
        <v>0</v>
      </c>
      <c r="AC132" s="75">
        <f>SUM(AB132,R132)</f>
        <v>0</v>
      </c>
      <c r="AD132" s="12"/>
      <c r="AE132" s="34"/>
      <c r="AF132" s="35"/>
      <c r="AG132" s="12"/>
      <c r="AH132" s="34"/>
      <c r="AI132" s="35"/>
      <c r="AJ132" s="12"/>
      <c r="AK132" s="34"/>
      <c r="AL132" s="35"/>
      <c r="AM132" s="26">
        <f>MAX(AF132,AI132,AL132)</f>
        <v>0</v>
      </c>
      <c r="AN132" s="36">
        <f>(AM132+AB132+R132)</f>
        <v>0</v>
      </c>
      <c r="AO132" s="17">
        <f>(AN132/2.2046)</f>
        <v>0</v>
      </c>
      <c r="AP132" s="37">
        <f>(AN132*E132)</f>
        <v>0</v>
      </c>
      <c r="AQ132" s="48">
        <f>IF(F132&gt;0,AP132*F132,AN132*E132)</f>
        <v>0</v>
      </c>
      <c r="AR132" s="34"/>
      <c r="AS132" s="65"/>
      <c r="AT132" s="65"/>
    </row>
    <row r="133" spans="1:46" s="38" customFormat="1" ht="12.75">
      <c r="A133" s="85" t="s">
        <v>41</v>
      </c>
      <c r="B133" s="34"/>
      <c r="C133" s="42"/>
      <c r="D133" s="71"/>
      <c r="E133" s="84"/>
      <c r="F133" s="46"/>
      <c r="G133" s="47"/>
      <c r="H133" s="43"/>
      <c r="I133" s="12"/>
      <c r="J133" s="34"/>
      <c r="K133" s="35"/>
      <c r="L133" s="12"/>
      <c r="M133" s="34"/>
      <c r="N133" s="35"/>
      <c r="O133" s="12"/>
      <c r="P133" s="34"/>
      <c r="Q133" s="35"/>
      <c r="R133" s="26"/>
      <c r="S133" s="33"/>
      <c r="T133" s="34"/>
      <c r="U133" s="35"/>
      <c r="V133" s="12"/>
      <c r="W133" s="34"/>
      <c r="X133" s="35"/>
      <c r="Y133" s="12"/>
      <c r="Z133" s="34"/>
      <c r="AA133" s="35"/>
      <c r="AB133" s="26"/>
      <c r="AC133" s="75"/>
      <c r="AD133" s="12"/>
      <c r="AE133" s="34"/>
      <c r="AF133" s="35"/>
      <c r="AG133" s="12"/>
      <c r="AH133" s="34"/>
      <c r="AI133" s="35"/>
      <c r="AJ133" s="12"/>
      <c r="AK133" s="34"/>
      <c r="AL133" s="35"/>
      <c r="AM133" s="26"/>
      <c r="AN133" s="36"/>
      <c r="AO133" s="17"/>
      <c r="AP133" s="37"/>
      <c r="AQ133" s="48"/>
      <c r="AR133" s="34"/>
      <c r="AS133" s="65"/>
      <c r="AT133" s="65"/>
    </row>
    <row r="134" spans="1:46" s="38" customFormat="1" ht="12.75">
      <c r="A134" s="28"/>
      <c r="B134" s="34"/>
      <c r="C134" s="42"/>
      <c r="D134" s="71">
        <f>C134/2.2046</f>
        <v>0</v>
      </c>
      <c r="E134" s="84"/>
      <c r="F134" s="57"/>
      <c r="G134" s="58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>
        <f>IF(COUNT(J134,M134)&gt;2,"out",MAX(K134,N134,Q134))</f>
        <v>0</v>
      </c>
      <c r="S134" s="33"/>
      <c r="T134" s="34"/>
      <c r="U134" s="35"/>
      <c r="V134" s="12"/>
      <c r="W134" s="34"/>
      <c r="X134" s="35"/>
      <c r="Y134" s="12"/>
      <c r="Z134" s="34"/>
      <c r="AA134" s="35"/>
      <c r="AB134" s="26">
        <f>MAX(U134,X134,AA134)</f>
        <v>0</v>
      </c>
      <c r="AC134" s="75">
        <f>SUM(AB134,R134)</f>
        <v>0</v>
      </c>
      <c r="AD134" s="12"/>
      <c r="AE134" s="34"/>
      <c r="AF134" s="35"/>
      <c r="AG134" s="12"/>
      <c r="AH134" s="34"/>
      <c r="AI134" s="35"/>
      <c r="AJ134" s="12"/>
      <c r="AK134" s="34"/>
      <c r="AL134" s="35"/>
      <c r="AM134" s="26">
        <f>MAX(AF134,AI134,AL134)</f>
        <v>0</v>
      </c>
      <c r="AN134" s="36">
        <f>(AM134+AB134+R134)</f>
        <v>0</v>
      </c>
      <c r="AO134" s="17">
        <f>(AN134/2.2046)</f>
        <v>0</v>
      </c>
      <c r="AP134" s="37">
        <f>(AN134*E134)</f>
        <v>0</v>
      </c>
      <c r="AQ134" s="48">
        <f>IF(F134&gt;0,AP134*F134,AN134*E134)</f>
        <v>0</v>
      </c>
      <c r="AR134" s="34"/>
      <c r="AS134" s="65"/>
      <c r="AT134" s="65"/>
    </row>
    <row r="135" spans="1:46" s="38" customFormat="1" ht="15" customHeight="1">
      <c r="A135" s="85" t="s">
        <v>42</v>
      </c>
      <c r="B135" s="34"/>
      <c r="C135" s="42"/>
      <c r="D135" s="70"/>
      <c r="E135" s="84"/>
      <c r="F135" s="44"/>
      <c r="G135" s="63"/>
      <c r="H135" s="43"/>
      <c r="I135" s="12"/>
      <c r="J135" s="34"/>
      <c r="K135" s="35"/>
      <c r="L135" s="12"/>
      <c r="M135" s="34"/>
      <c r="N135" s="35"/>
      <c r="O135" s="12"/>
      <c r="P135" s="34"/>
      <c r="Q135" s="35"/>
      <c r="R135" s="26"/>
      <c r="S135" s="33"/>
      <c r="T135" s="34"/>
      <c r="U135" s="35"/>
      <c r="V135" s="12"/>
      <c r="W135" s="34"/>
      <c r="X135" s="35"/>
      <c r="Y135" s="12"/>
      <c r="Z135" s="34"/>
      <c r="AA135" s="35"/>
      <c r="AB135" s="26"/>
      <c r="AC135" s="75"/>
      <c r="AD135" s="12"/>
      <c r="AE135" s="34"/>
      <c r="AF135" s="35"/>
      <c r="AG135" s="12"/>
      <c r="AH135" s="34"/>
      <c r="AI135" s="35"/>
      <c r="AJ135" s="12"/>
      <c r="AK135" s="34"/>
      <c r="AL135" s="35"/>
      <c r="AM135" s="26"/>
      <c r="AN135" s="36"/>
      <c r="AO135" s="17"/>
      <c r="AP135" s="37"/>
      <c r="AQ135" s="48"/>
      <c r="AR135" s="34"/>
      <c r="AS135" s="65"/>
      <c r="AT135" s="65"/>
    </row>
    <row r="136" spans="1:46" s="38" customFormat="1" ht="12.75">
      <c r="A136" s="28"/>
      <c r="B136" s="34"/>
      <c r="C136" s="42"/>
      <c r="D136" s="71">
        <f>C136/2.2046</f>
        <v>0</v>
      </c>
      <c r="E136" s="84"/>
      <c r="F136" s="57"/>
      <c r="G136" s="58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>
        <f>IF(COUNT(J136,M136)&gt;2,"out",MAX(K136,N136,Q136))</f>
        <v>0</v>
      </c>
      <c r="S136" s="33"/>
      <c r="T136" s="34"/>
      <c r="U136" s="35"/>
      <c r="V136" s="12"/>
      <c r="W136" s="34"/>
      <c r="X136" s="35"/>
      <c r="Y136" s="12"/>
      <c r="Z136" s="34"/>
      <c r="AA136" s="35"/>
      <c r="AB136" s="26">
        <f>MAX(U136,X136,AA136)</f>
        <v>0</v>
      </c>
      <c r="AC136" s="75">
        <f>SUM(AB136,R136)</f>
        <v>0</v>
      </c>
      <c r="AD136" s="12"/>
      <c r="AE136" s="34"/>
      <c r="AF136" s="35"/>
      <c r="AG136" s="12"/>
      <c r="AH136" s="34"/>
      <c r="AI136" s="35"/>
      <c r="AJ136" s="12"/>
      <c r="AK136" s="34"/>
      <c r="AL136" s="35"/>
      <c r="AM136" s="26">
        <f>MAX(AF136,AI136,AL136)</f>
        <v>0</v>
      </c>
      <c r="AN136" s="36">
        <f>(AM136+AB136+R136)</f>
        <v>0</v>
      </c>
      <c r="AO136" s="17">
        <f>(AN136/2.2046)</f>
        <v>0</v>
      </c>
      <c r="AP136" s="37">
        <f>(AN136*E136)</f>
        <v>0</v>
      </c>
      <c r="AQ136" s="48">
        <f>IF(F136&gt;0,AP136*F136,AN136*E136)</f>
        <v>0</v>
      </c>
      <c r="AR136" s="34"/>
      <c r="AS136" s="65"/>
      <c r="AT136" s="65"/>
    </row>
    <row r="137" spans="1:46" s="38" customFormat="1" ht="15" customHeight="1">
      <c r="A137" s="85" t="s">
        <v>43</v>
      </c>
      <c r="B137" s="34"/>
      <c r="C137" s="42"/>
      <c r="D137" s="70"/>
      <c r="E137" s="84"/>
      <c r="F137" s="44"/>
      <c r="G137" s="63"/>
      <c r="H137" s="43"/>
      <c r="I137" s="12"/>
      <c r="J137" s="34"/>
      <c r="K137" s="35"/>
      <c r="L137" s="12"/>
      <c r="M137" s="34"/>
      <c r="N137" s="35"/>
      <c r="O137" s="12"/>
      <c r="P137" s="34"/>
      <c r="Q137" s="35"/>
      <c r="R137" s="26"/>
      <c r="S137" s="33"/>
      <c r="T137" s="34"/>
      <c r="U137" s="35"/>
      <c r="V137" s="12"/>
      <c r="W137" s="34"/>
      <c r="X137" s="35"/>
      <c r="Y137" s="12"/>
      <c r="Z137" s="34"/>
      <c r="AA137" s="35"/>
      <c r="AB137" s="26"/>
      <c r="AC137" s="75"/>
      <c r="AD137" s="12"/>
      <c r="AE137" s="34"/>
      <c r="AF137" s="35"/>
      <c r="AG137" s="12"/>
      <c r="AH137" s="34"/>
      <c r="AI137" s="35"/>
      <c r="AJ137" s="12"/>
      <c r="AK137" s="34"/>
      <c r="AL137" s="35"/>
      <c r="AM137" s="26"/>
      <c r="AN137" s="36"/>
      <c r="AO137" s="17"/>
      <c r="AP137" s="37"/>
      <c r="AQ137" s="48"/>
      <c r="AR137" s="34"/>
      <c r="AS137" s="65"/>
      <c r="AT137" s="65"/>
    </row>
    <row r="138" spans="1:46" s="38" customFormat="1" ht="12.75">
      <c r="A138" s="28"/>
      <c r="B138" s="34"/>
      <c r="C138" s="42"/>
      <c r="D138" s="71">
        <f>C138/2.2046</f>
        <v>0</v>
      </c>
      <c r="E138" s="84"/>
      <c r="F138" s="57"/>
      <c r="G138" s="58"/>
      <c r="H138" s="11"/>
      <c r="I138" s="33"/>
      <c r="J138" s="34"/>
      <c r="K138" s="35"/>
      <c r="L138" s="12"/>
      <c r="M138" s="34"/>
      <c r="N138" s="35"/>
      <c r="O138" s="12"/>
      <c r="P138" s="34"/>
      <c r="Q138" s="35"/>
      <c r="R138" s="26">
        <f>IF(COUNT(J138,M138)&gt;2,"out",MAX(K138,N138,Q138))</f>
        <v>0</v>
      </c>
      <c r="S138" s="33"/>
      <c r="T138" s="34"/>
      <c r="U138" s="35"/>
      <c r="V138" s="12"/>
      <c r="W138" s="34"/>
      <c r="X138" s="35"/>
      <c r="Y138" s="12"/>
      <c r="Z138" s="34"/>
      <c r="AA138" s="35"/>
      <c r="AB138" s="26">
        <f>MAX(U138,X138,AA138)</f>
        <v>0</v>
      </c>
      <c r="AC138" s="75">
        <f>SUM(AB138,R138)</f>
        <v>0</v>
      </c>
      <c r="AD138" s="12"/>
      <c r="AE138" s="34"/>
      <c r="AF138" s="35"/>
      <c r="AG138" s="12"/>
      <c r="AH138" s="34"/>
      <c r="AI138" s="35"/>
      <c r="AJ138" s="12"/>
      <c r="AK138" s="34"/>
      <c r="AL138" s="35"/>
      <c r="AM138" s="26">
        <f>MAX(AF138,AI138,AL138)</f>
        <v>0</v>
      </c>
      <c r="AN138" s="36">
        <f>(AM138+AB138+R138)</f>
        <v>0</v>
      </c>
      <c r="AO138" s="17">
        <f>(AN138/2.2046)</f>
        <v>0</v>
      </c>
      <c r="AP138" s="37">
        <f>(AN138*E138)</f>
        <v>0</v>
      </c>
      <c r="AQ138" s="48">
        <f>IF(F138&gt;0,AP138*F138,AN138*E138)</f>
        <v>0</v>
      </c>
      <c r="AR138" s="34"/>
      <c r="AS138" s="65"/>
      <c r="AT138" s="65"/>
    </row>
    <row r="139" spans="1:46" s="38" customFormat="1" ht="15" customHeight="1">
      <c r="A139" s="85" t="s">
        <v>44</v>
      </c>
      <c r="B139" s="34"/>
      <c r="C139" s="42"/>
      <c r="D139" s="70"/>
      <c r="E139" s="84"/>
      <c r="F139" s="44"/>
      <c r="G139" s="63"/>
      <c r="H139" s="43"/>
      <c r="I139" s="12"/>
      <c r="J139" s="34"/>
      <c r="K139" s="35"/>
      <c r="L139" s="12"/>
      <c r="M139" s="34"/>
      <c r="N139" s="35"/>
      <c r="O139" s="12"/>
      <c r="P139" s="34"/>
      <c r="Q139" s="35"/>
      <c r="R139" s="26"/>
      <c r="S139" s="33"/>
      <c r="T139" s="34"/>
      <c r="U139" s="35"/>
      <c r="V139" s="12"/>
      <c r="W139" s="34"/>
      <c r="X139" s="35"/>
      <c r="Y139" s="12"/>
      <c r="Z139" s="34"/>
      <c r="AA139" s="35"/>
      <c r="AB139" s="26"/>
      <c r="AC139" s="75"/>
      <c r="AD139" s="12"/>
      <c r="AE139" s="34"/>
      <c r="AF139" s="35"/>
      <c r="AG139" s="12"/>
      <c r="AH139" s="34"/>
      <c r="AI139" s="35"/>
      <c r="AJ139" s="12"/>
      <c r="AK139" s="34"/>
      <c r="AL139" s="35"/>
      <c r="AM139" s="26"/>
      <c r="AN139" s="36"/>
      <c r="AO139" s="17"/>
      <c r="AP139" s="37"/>
      <c r="AQ139" s="48"/>
      <c r="AR139" s="34"/>
      <c r="AS139" s="65"/>
      <c r="AT139" s="65"/>
    </row>
    <row r="140" spans="1:46" s="38" customFormat="1" ht="12.75">
      <c r="A140" s="28"/>
      <c r="B140" s="34"/>
      <c r="C140" s="42"/>
      <c r="D140" s="71">
        <f>C140/2.2046</f>
        <v>0</v>
      </c>
      <c r="E140" s="84"/>
      <c r="F140" s="57"/>
      <c r="G140" s="58"/>
      <c r="H140" s="11"/>
      <c r="I140" s="33"/>
      <c r="J140" s="34"/>
      <c r="K140" s="35"/>
      <c r="L140" s="12"/>
      <c r="M140" s="34"/>
      <c r="N140" s="35"/>
      <c r="O140" s="12"/>
      <c r="P140" s="34"/>
      <c r="Q140" s="35"/>
      <c r="R140" s="26">
        <f>IF(COUNT(J140,M140)&gt;2,"out",MAX(K140,N140,Q140))</f>
        <v>0</v>
      </c>
      <c r="S140" s="33"/>
      <c r="T140" s="34"/>
      <c r="U140" s="35"/>
      <c r="V140" s="12"/>
      <c r="W140" s="34"/>
      <c r="X140" s="35"/>
      <c r="Y140" s="12"/>
      <c r="Z140" s="34"/>
      <c r="AA140" s="35"/>
      <c r="AB140" s="26">
        <f>MAX(U140,X140,AA140)</f>
        <v>0</v>
      </c>
      <c r="AC140" s="75">
        <f>SUM(AB140,R140)</f>
        <v>0</v>
      </c>
      <c r="AD140" s="12"/>
      <c r="AE140" s="34"/>
      <c r="AF140" s="35"/>
      <c r="AG140" s="12"/>
      <c r="AH140" s="34"/>
      <c r="AI140" s="35"/>
      <c r="AJ140" s="12"/>
      <c r="AK140" s="34"/>
      <c r="AL140" s="35"/>
      <c r="AM140" s="26">
        <f>MAX(AF140,AI140,AL140)</f>
        <v>0</v>
      </c>
      <c r="AN140" s="36">
        <f>(AM140+AB140+R140)</f>
        <v>0</v>
      </c>
      <c r="AO140" s="17">
        <f>(AN140/2.2046)</f>
        <v>0</v>
      </c>
      <c r="AP140" s="37">
        <f>(AN140*E140)</f>
        <v>0</v>
      </c>
      <c r="AQ140" s="48">
        <f>IF(F140&gt;0,AP140*F140,AN140*E140)</f>
        <v>0</v>
      </c>
      <c r="AR140" s="34"/>
      <c r="AS140" s="65"/>
      <c r="AT140" s="65"/>
    </row>
    <row r="141" spans="1:46" s="38" customFormat="1" ht="15" customHeight="1">
      <c r="A141" s="89" t="s">
        <v>45</v>
      </c>
      <c r="B141" s="34"/>
      <c r="C141" s="42"/>
      <c r="D141" s="71"/>
      <c r="E141" s="84"/>
      <c r="F141" s="44"/>
      <c r="G141" s="63"/>
      <c r="H141" s="43"/>
      <c r="I141" s="12"/>
      <c r="J141" s="34"/>
      <c r="K141" s="35"/>
      <c r="L141" s="12"/>
      <c r="M141" s="34"/>
      <c r="N141" s="35"/>
      <c r="O141" s="12"/>
      <c r="P141" s="34"/>
      <c r="Q141" s="35"/>
      <c r="R141" s="26"/>
      <c r="S141" s="33"/>
      <c r="T141" s="34"/>
      <c r="U141" s="35"/>
      <c r="V141" s="12"/>
      <c r="W141" s="34"/>
      <c r="X141" s="35"/>
      <c r="Y141" s="12"/>
      <c r="Z141" s="34"/>
      <c r="AA141" s="35"/>
      <c r="AB141" s="26"/>
      <c r="AC141" s="75"/>
      <c r="AD141" s="12"/>
      <c r="AE141" s="34"/>
      <c r="AF141" s="35"/>
      <c r="AG141" s="12"/>
      <c r="AH141" s="34"/>
      <c r="AI141" s="35"/>
      <c r="AJ141" s="12"/>
      <c r="AK141" s="34"/>
      <c r="AL141" s="35"/>
      <c r="AM141" s="26"/>
      <c r="AN141" s="36"/>
      <c r="AO141" s="17"/>
      <c r="AP141" s="37"/>
      <c r="AQ141" s="48"/>
      <c r="AR141" s="34"/>
      <c r="AS141" s="65"/>
      <c r="AT141" s="65"/>
    </row>
    <row r="142" spans="1:46" s="38" customFormat="1" ht="12.75">
      <c r="A142" s="28"/>
      <c r="B142" s="34"/>
      <c r="C142" s="42"/>
      <c r="D142" s="71">
        <f>C142/2.2046</f>
        <v>0</v>
      </c>
      <c r="E142" s="84"/>
      <c r="F142" s="57"/>
      <c r="G142" s="58"/>
      <c r="H142" s="11"/>
      <c r="I142" s="33"/>
      <c r="J142" s="34"/>
      <c r="K142" s="35"/>
      <c r="L142" s="12"/>
      <c r="M142" s="34"/>
      <c r="N142" s="35"/>
      <c r="O142" s="12"/>
      <c r="P142" s="34"/>
      <c r="Q142" s="35"/>
      <c r="R142" s="26">
        <f>IF(COUNT(J142,M142)&gt;2,"out",MAX(K142,N142,Q142))</f>
        <v>0</v>
      </c>
      <c r="S142" s="33"/>
      <c r="T142" s="34"/>
      <c r="U142" s="35"/>
      <c r="V142" s="12"/>
      <c r="W142" s="34"/>
      <c r="X142" s="35"/>
      <c r="Y142" s="12"/>
      <c r="Z142" s="34"/>
      <c r="AA142" s="35"/>
      <c r="AB142" s="26">
        <f>MAX(U142,X142,AA142)</f>
        <v>0</v>
      </c>
      <c r="AC142" s="75">
        <f>SUM(AB142,R142)</f>
        <v>0</v>
      </c>
      <c r="AD142" s="12"/>
      <c r="AE142" s="34"/>
      <c r="AF142" s="35"/>
      <c r="AG142" s="12"/>
      <c r="AH142" s="34"/>
      <c r="AI142" s="35"/>
      <c r="AJ142" s="12"/>
      <c r="AK142" s="34"/>
      <c r="AL142" s="35"/>
      <c r="AM142" s="26">
        <f>MAX(AF142,AI142,AL142)</f>
        <v>0</v>
      </c>
      <c r="AN142" s="36">
        <f>(AM142+AB142+R142)</f>
        <v>0</v>
      </c>
      <c r="AO142" s="17">
        <f>(AN142/2.2046)</f>
        <v>0</v>
      </c>
      <c r="AP142" s="37">
        <f>(AN142*E142)</f>
        <v>0</v>
      </c>
      <c r="AQ142" s="48">
        <f>IF(F142&gt;0,AP142*F142,AN142*E142)</f>
        <v>0</v>
      </c>
      <c r="AR142" s="34"/>
      <c r="AS142" s="65"/>
      <c r="AT142" s="65"/>
    </row>
    <row r="143" spans="1:46" s="38" customFormat="1" ht="15" customHeight="1">
      <c r="A143" s="91" t="s">
        <v>46</v>
      </c>
      <c r="B143" s="5"/>
      <c r="C143" s="86"/>
      <c r="D143" s="70"/>
      <c r="E143" s="87"/>
      <c r="F143" s="92"/>
      <c r="G143" s="93"/>
      <c r="H143" s="43"/>
      <c r="I143" s="12"/>
      <c r="J143" s="34"/>
      <c r="K143" s="35"/>
      <c r="L143" s="12"/>
      <c r="M143" s="34"/>
      <c r="N143" s="35"/>
      <c r="O143" s="12"/>
      <c r="P143" s="34"/>
      <c r="Q143" s="35"/>
      <c r="R143" s="26"/>
      <c r="S143" s="33"/>
      <c r="T143" s="34"/>
      <c r="U143" s="35"/>
      <c r="V143" s="12"/>
      <c r="W143" s="34"/>
      <c r="X143" s="35"/>
      <c r="Y143" s="12"/>
      <c r="Z143" s="34"/>
      <c r="AA143" s="35"/>
      <c r="AB143" s="26"/>
      <c r="AC143" s="75"/>
      <c r="AD143" s="12"/>
      <c r="AE143" s="34"/>
      <c r="AF143" s="35"/>
      <c r="AG143" s="12"/>
      <c r="AH143" s="34"/>
      <c r="AI143" s="35"/>
      <c r="AJ143" s="12"/>
      <c r="AK143" s="34"/>
      <c r="AL143" s="35"/>
      <c r="AM143" s="26"/>
      <c r="AN143" s="36"/>
      <c r="AO143" s="17"/>
      <c r="AP143" s="37"/>
      <c r="AQ143" s="48"/>
      <c r="AR143" s="5"/>
      <c r="AS143" s="65"/>
      <c r="AT143" s="65"/>
    </row>
    <row r="144" spans="1:46" s="25" customFormat="1" ht="15" customHeight="1">
      <c r="A144" s="28"/>
      <c r="B144" s="5"/>
      <c r="C144" s="86"/>
      <c r="D144" s="70">
        <f>C144/2.2046</f>
        <v>0</v>
      </c>
      <c r="E144" s="87"/>
      <c r="F144" s="92"/>
      <c r="G144" s="93"/>
      <c r="H144" s="43"/>
      <c r="I144" s="12"/>
      <c r="J144" s="34"/>
      <c r="K144" s="35"/>
      <c r="L144" s="12"/>
      <c r="M144" s="34"/>
      <c r="N144" s="35"/>
      <c r="O144" s="12"/>
      <c r="P144" s="34"/>
      <c r="Q144" s="35"/>
      <c r="R144" s="26">
        <f>IF(COUNT(J144,M144)&gt;2,"out",MAX(K144,N144,Q144))</f>
        <v>0</v>
      </c>
      <c r="S144" s="33"/>
      <c r="T144" s="34"/>
      <c r="U144" s="35"/>
      <c r="V144" s="12"/>
      <c r="W144" s="34"/>
      <c r="X144" s="35"/>
      <c r="Y144" s="12"/>
      <c r="Z144" s="34"/>
      <c r="AA144" s="35"/>
      <c r="AB144" s="26">
        <f>MAX(U144,X144,AA144)</f>
        <v>0</v>
      </c>
      <c r="AC144" s="75">
        <f>SUM(AB144,R144)</f>
        <v>0</v>
      </c>
      <c r="AD144" s="12"/>
      <c r="AE144" s="34"/>
      <c r="AF144" s="35"/>
      <c r="AG144" s="12"/>
      <c r="AH144" s="34"/>
      <c r="AI144" s="35"/>
      <c r="AJ144" s="12"/>
      <c r="AK144" s="34"/>
      <c r="AL144" s="35"/>
      <c r="AM144" s="26">
        <f>MAX(AF144,AI144,AL144)</f>
        <v>0</v>
      </c>
      <c r="AN144" s="36">
        <f>(AM144+AB144+R144)</f>
        <v>0</v>
      </c>
      <c r="AO144" s="17">
        <f>(AN144/2.2046)</f>
        <v>0</v>
      </c>
      <c r="AP144" s="37">
        <f>(AN144*E144)</f>
        <v>0</v>
      </c>
      <c r="AQ144" s="48">
        <f>IF(F144&gt;0,AP144*F144,AN144*E144)</f>
        <v>0</v>
      </c>
      <c r="AR144" s="5"/>
      <c r="AS144" s="65"/>
      <c r="AT144" s="65"/>
    </row>
    <row r="145" spans="1:46" s="25" customFormat="1" ht="15" customHeight="1">
      <c r="A145" s="89" t="s">
        <v>47</v>
      </c>
      <c r="B145" s="5"/>
      <c r="C145" s="86"/>
      <c r="D145" s="70"/>
      <c r="E145" s="87"/>
      <c r="F145" s="92"/>
      <c r="G145" s="93"/>
      <c r="H145" s="43"/>
      <c r="I145" s="12"/>
      <c r="J145" s="34"/>
      <c r="K145" s="35"/>
      <c r="L145" s="12"/>
      <c r="M145" s="34"/>
      <c r="N145" s="35"/>
      <c r="O145" s="12"/>
      <c r="P145" s="34"/>
      <c r="Q145" s="35"/>
      <c r="R145" s="26"/>
      <c r="S145" s="33"/>
      <c r="T145" s="34"/>
      <c r="U145" s="35"/>
      <c r="V145" s="12"/>
      <c r="W145" s="34"/>
      <c r="X145" s="35"/>
      <c r="Y145" s="12"/>
      <c r="Z145" s="34"/>
      <c r="AA145" s="35"/>
      <c r="AB145" s="26"/>
      <c r="AC145" s="75"/>
      <c r="AD145" s="12"/>
      <c r="AE145" s="34"/>
      <c r="AF145" s="35"/>
      <c r="AG145" s="12"/>
      <c r="AH145" s="34"/>
      <c r="AI145" s="35"/>
      <c r="AJ145" s="12"/>
      <c r="AK145" s="34"/>
      <c r="AL145" s="35"/>
      <c r="AM145" s="26"/>
      <c r="AN145" s="36"/>
      <c r="AO145" s="17"/>
      <c r="AP145" s="37"/>
      <c r="AQ145" s="48"/>
      <c r="AR145" s="5"/>
      <c r="AS145" s="65"/>
      <c r="AT145" s="65"/>
    </row>
    <row r="146" spans="1:46" s="25" customFormat="1" ht="15" customHeight="1">
      <c r="A146" s="16"/>
      <c r="B146" s="5"/>
      <c r="C146" s="86"/>
      <c r="D146" s="70">
        <f>C146/2.2046</f>
        <v>0</v>
      </c>
      <c r="E146" s="87"/>
      <c r="F146" s="92"/>
      <c r="G146" s="93"/>
      <c r="H146" s="41"/>
      <c r="I146" s="6"/>
      <c r="J146" s="5"/>
      <c r="K146" s="9"/>
      <c r="L146" s="6"/>
      <c r="M146" s="5"/>
      <c r="N146" s="9"/>
      <c r="O146" s="6"/>
      <c r="P146" s="5"/>
      <c r="Q146" s="9"/>
      <c r="R146" s="26">
        <f>IF(COUNT(J146,M146)&gt;2,"out",MAX(K146,N146,Q146))</f>
        <v>0</v>
      </c>
      <c r="S146" s="8"/>
      <c r="T146" s="5"/>
      <c r="U146" s="9"/>
      <c r="V146" s="6"/>
      <c r="W146" s="5"/>
      <c r="X146" s="9"/>
      <c r="Y146" s="6"/>
      <c r="Z146" s="5"/>
      <c r="AA146" s="9"/>
      <c r="AB146" s="26">
        <f>MAX(U146,X146,AA146)</f>
        <v>0</v>
      </c>
      <c r="AC146" s="75">
        <f>SUM(AB146,R146)</f>
        <v>0</v>
      </c>
      <c r="AD146" s="6"/>
      <c r="AE146" s="5"/>
      <c r="AF146" s="9"/>
      <c r="AG146" s="6"/>
      <c r="AH146" s="5"/>
      <c r="AI146" s="9"/>
      <c r="AJ146" s="6"/>
      <c r="AK146" s="5"/>
      <c r="AL146" s="9"/>
      <c r="AM146" s="26">
        <f>MAX(AF146,AI146,AL146)</f>
        <v>0</v>
      </c>
      <c r="AN146" s="36">
        <f>(AM146+AB146+R146)</f>
        <v>0</v>
      </c>
      <c r="AO146" s="17">
        <f>(AN146/2.2046)</f>
        <v>0</v>
      </c>
      <c r="AP146" s="37">
        <f>(AN146*E146)</f>
        <v>0</v>
      </c>
      <c r="AQ146" s="48">
        <f>IF(F146&gt;0,AP146*F146,AN146*E146)</f>
        <v>0</v>
      </c>
      <c r="AR146" s="5"/>
      <c r="AS146" s="66"/>
      <c r="AT146" s="66"/>
    </row>
    <row r="147" spans="1:46" s="25" customFormat="1" ht="15" customHeight="1">
      <c r="A147" s="91" t="s">
        <v>48</v>
      </c>
      <c r="B147" s="5"/>
      <c r="C147" s="86"/>
      <c r="D147" s="70"/>
      <c r="E147" s="87"/>
      <c r="F147" s="92"/>
      <c r="G147" s="93"/>
      <c r="H147" s="41"/>
      <c r="I147" s="94"/>
      <c r="J147" s="5"/>
      <c r="K147" s="9"/>
      <c r="L147" s="6"/>
      <c r="M147" s="5"/>
      <c r="N147" s="9"/>
      <c r="O147" s="6"/>
      <c r="P147" s="5"/>
      <c r="Q147" s="9"/>
      <c r="R147" s="26"/>
      <c r="S147" s="8"/>
      <c r="T147" s="5"/>
      <c r="U147" s="9"/>
      <c r="V147" s="6"/>
      <c r="W147" s="5"/>
      <c r="X147" s="9"/>
      <c r="Y147" s="6"/>
      <c r="Z147" s="5"/>
      <c r="AA147" s="9"/>
      <c r="AB147" s="26"/>
      <c r="AC147" s="75"/>
      <c r="AD147" s="6"/>
      <c r="AE147" s="5"/>
      <c r="AF147" s="9"/>
      <c r="AG147" s="6"/>
      <c r="AH147" s="5"/>
      <c r="AI147" s="9"/>
      <c r="AJ147" s="6"/>
      <c r="AK147" s="5"/>
      <c r="AL147" s="9"/>
      <c r="AM147" s="26"/>
      <c r="AN147" s="36"/>
      <c r="AO147" s="17"/>
      <c r="AP147" s="37"/>
      <c r="AQ147" s="48"/>
      <c r="AR147" s="5"/>
      <c r="AS147" s="66"/>
      <c r="AT147" s="66"/>
    </row>
    <row r="148" spans="1:46" s="25" customFormat="1" ht="15" customHeight="1">
      <c r="A148" s="16"/>
      <c r="B148" s="5"/>
      <c r="C148" s="86"/>
      <c r="D148" s="70">
        <f>C148/2.2046</f>
        <v>0</v>
      </c>
      <c r="E148" s="87"/>
      <c r="F148" s="92"/>
      <c r="G148" s="93"/>
      <c r="H148" s="41"/>
      <c r="I148" s="6"/>
      <c r="J148" s="5"/>
      <c r="K148" s="9"/>
      <c r="L148" s="6"/>
      <c r="M148" s="5"/>
      <c r="N148" s="9"/>
      <c r="O148" s="6"/>
      <c r="P148" s="5"/>
      <c r="Q148" s="9"/>
      <c r="R148" s="26">
        <f>IF(COUNT(J148,M148)&gt;2,"out",MAX(K148,N148,Q148))</f>
        <v>0</v>
      </c>
      <c r="S148" s="8"/>
      <c r="T148" s="5"/>
      <c r="U148" s="9"/>
      <c r="V148" s="6"/>
      <c r="W148" s="5"/>
      <c r="X148" s="9"/>
      <c r="Y148" s="6"/>
      <c r="Z148" s="5"/>
      <c r="AA148" s="9"/>
      <c r="AB148" s="26">
        <f>MAX(U148,X148,AA148)</f>
        <v>0</v>
      </c>
      <c r="AC148" s="75">
        <f>SUM(AB148,R148)</f>
        <v>0</v>
      </c>
      <c r="AD148" s="6"/>
      <c r="AE148" s="5"/>
      <c r="AF148" s="9"/>
      <c r="AG148" s="6"/>
      <c r="AH148" s="5"/>
      <c r="AI148" s="9"/>
      <c r="AJ148" s="6"/>
      <c r="AK148" s="5"/>
      <c r="AL148" s="9"/>
      <c r="AM148" s="26">
        <f>MAX(AF148,AI148,AL148)</f>
        <v>0</v>
      </c>
      <c r="AN148" s="36">
        <f>(AM148+AB148+R148)</f>
        <v>0</v>
      </c>
      <c r="AO148" s="17">
        <f>(AN148/2.2046)</f>
        <v>0</v>
      </c>
      <c r="AP148" s="37">
        <f>(AN148*E148)</f>
        <v>0</v>
      </c>
      <c r="AQ148" s="48">
        <f>IF(F148&gt;0,AP148*F148,AN148*E148)</f>
        <v>0</v>
      </c>
      <c r="AR148" s="5"/>
      <c r="AS148" s="66"/>
      <c r="AT148" s="66"/>
    </row>
    <row r="149" spans="1:46" s="38" customFormat="1" ht="12.75">
      <c r="A149" s="30"/>
      <c r="B149" s="34"/>
      <c r="C149" s="42"/>
      <c r="D149" s="70">
        <f>C149/2.2046</f>
        <v>0</v>
      </c>
      <c r="E149" s="84"/>
      <c r="F149" s="46"/>
      <c r="G149" s="47"/>
      <c r="H149" s="43"/>
      <c r="I149" s="12"/>
      <c r="J149" s="34"/>
      <c r="K149" s="35">
        <f>IF(J149&gt;0,0,I149)</f>
        <v>0</v>
      </c>
      <c r="L149" s="12"/>
      <c r="M149" s="34"/>
      <c r="N149" s="35">
        <f>IF(M149&gt;0,0,L149)</f>
        <v>0</v>
      </c>
      <c r="O149" s="12"/>
      <c r="P149" s="34"/>
      <c r="Q149" s="35">
        <f>IF(P149&gt;0,0,O149)</f>
        <v>0</v>
      </c>
      <c r="R149" s="26">
        <f>IF(COUNT(J149,M149)&gt;2,"out",MAX(K149,N149,Q149))</f>
        <v>0</v>
      </c>
      <c r="S149" s="33"/>
      <c r="T149" s="34"/>
      <c r="U149" s="35">
        <f>IF(T149&gt;0,0,S149)</f>
        <v>0</v>
      </c>
      <c r="V149" s="12"/>
      <c r="W149" s="34"/>
      <c r="X149" s="35">
        <f>IF(W149&gt;0,0,V149)</f>
        <v>0</v>
      </c>
      <c r="Y149" s="12"/>
      <c r="Z149" s="34"/>
      <c r="AA149" s="35">
        <f>IF(Z149&gt;0,0,Y149)</f>
        <v>0</v>
      </c>
      <c r="AB149" s="26">
        <f>MAX(U149,X149,AA149)</f>
        <v>0</v>
      </c>
      <c r="AC149" s="75">
        <f>SUM(AB149,R149)</f>
        <v>0</v>
      </c>
      <c r="AD149" s="12"/>
      <c r="AE149" s="34"/>
      <c r="AF149" s="35">
        <f>IF(AE149&gt;0,0,AD149)</f>
        <v>0</v>
      </c>
      <c r="AG149" s="12"/>
      <c r="AH149" s="34"/>
      <c r="AI149" s="35">
        <f>IF(AH149&gt;0,0,AG149)</f>
        <v>0</v>
      </c>
      <c r="AJ149" s="12"/>
      <c r="AK149" s="34"/>
      <c r="AL149" s="35">
        <f>IF(AK149&gt;0,0,AJ149)</f>
        <v>0</v>
      </c>
      <c r="AM149" s="26">
        <f>MAX(AF149,AI149,AL149)</f>
        <v>0</v>
      </c>
      <c r="AN149" s="36">
        <f>(AM149+AB149+R149)</f>
        <v>0</v>
      </c>
      <c r="AO149" s="17">
        <f>(AN149/2.2046)</f>
        <v>0</v>
      </c>
      <c r="AP149" s="37">
        <f>(AN149*E149)</f>
        <v>0</v>
      </c>
      <c r="AQ149" s="48">
        <f>IF(F149&gt;0,AP149*F149,AN149*E149)</f>
        <v>0</v>
      </c>
      <c r="AR149" s="34"/>
      <c r="AS149" s="65"/>
      <c r="AT149" s="65"/>
    </row>
    <row r="150" spans="1:46" s="38" customFormat="1" ht="12.75">
      <c r="A150" s="30"/>
      <c r="B150" s="34"/>
      <c r="C150" s="42"/>
      <c r="D150" s="70">
        <f>C150/2.2046</f>
        <v>0</v>
      </c>
      <c r="E150" s="84"/>
      <c r="F150" s="46"/>
      <c r="G150" s="47"/>
      <c r="H150" s="43"/>
      <c r="I150" s="12"/>
      <c r="J150" s="34"/>
      <c r="K150" s="35">
        <f>IF(J150&gt;0,0,I150)</f>
        <v>0</v>
      </c>
      <c r="L150" s="12"/>
      <c r="M150" s="34"/>
      <c r="N150" s="35">
        <f>IF(M150&gt;0,0,L150)</f>
        <v>0</v>
      </c>
      <c r="O150" s="12"/>
      <c r="P150" s="34"/>
      <c r="Q150" s="35">
        <f>IF(P150&gt;0,0,O150)</f>
        <v>0</v>
      </c>
      <c r="R150" s="26">
        <f>IF(COUNT(J150,M150)&gt;2,"out",MAX(K150,N150,Q150))</f>
        <v>0</v>
      </c>
      <c r="S150" s="33"/>
      <c r="T150" s="34"/>
      <c r="U150" s="35">
        <f>IF(T150&gt;0,0,S150)</f>
        <v>0</v>
      </c>
      <c r="V150" s="12"/>
      <c r="W150" s="34"/>
      <c r="X150" s="35">
        <f>IF(W150&gt;0,0,V150)</f>
        <v>0</v>
      </c>
      <c r="Y150" s="12"/>
      <c r="Z150" s="34"/>
      <c r="AA150" s="35">
        <f>IF(Z150&gt;0,0,Y150)</f>
        <v>0</v>
      </c>
      <c r="AB150" s="26">
        <f>MAX(U150,X150,AA150)</f>
        <v>0</v>
      </c>
      <c r="AC150" s="75">
        <f>SUM(AB150,R150)</f>
        <v>0</v>
      </c>
      <c r="AD150" s="12"/>
      <c r="AE150" s="34"/>
      <c r="AF150" s="35">
        <f>IF(AE150&gt;0,0,AD150)</f>
        <v>0</v>
      </c>
      <c r="AG150" s="12"/>
      <c r="AH150" s="34"/>
      <c r="AI150" s="35">
        <f>IF(AH150&gt;0,0,AG150)</f>
        <v>0</v>
      </c>
      <c r="AJ150" s="12"/>
      <c r="AK150" s="34"/>
      <c r="AL150" s="35">
        <f>IF(AK150&gt;0,0,AJ150)</f>
        <v>0</v>
      </c>
      <c r="AM150" s="26">
        <f>MAX(AF150,AI150,AL150)</f>
        <v>0</v>
      </c>
      <c r="AN150" s="36">
        <f>(AM150+AB150+R150)</f>
        <v>0</v>
      </c>
      <c r="AO150" s="17">
        <f>(AN150/2.2046)</f>
        <v>0</v>
      </c>
      <c r="AP150" s="37">
        <f>(AN150*E150)</f>
        <v>0</v>
      </c>
      <c r="AQ150" s="48">
        <f>IF(F150&gt;0,AP150*F150,AN150*E150)</f>
        <v>0</v>
      </c>
      <c r="AR150" s="34"/>
      <c r="AS150" s="65"/>
      <c r="AT150" s="65"/>
    </row>
    <row r="151" spans="1:46" s="38" customFormat="1" ht="12.75">
      <c r="A151" s="30"/>
      <c r="B151" s="34"/>
      <c r="C151" s="42"/>
      <c r="D151" s="70">
        <f>C151/2.2046</f>
        <v>0</v>
      </c>
      <c r="E151" s="84"/>
      <c r="F151" s="44"/>
      <c r="G151" s="45"/>
      <c r="H151" s="43"/>
      <c r="I151" s="12"/>
      <c r="J151" s="34"/>
      <c r="K151" s="35">
        <f>IF(J151&gt;0,0,I151)</f>
        <v>0</v>
      </c>
      <c r="L151" s="12"/>
      <c r="M151" s="34"/>
      <c r="N151" s="35">
        <f>IF(M151&gt;0,0,L151)</f>
        <v>0</v>
      </c>
      <c r="O151" s="12"/>
      <c r="P151" s="34"/>
      <c r="Q151" s="35">
        <f>IF(P151&gt;0,0,O151)</f>
        <v>0</v>
      </c>
      <c r="R151" s="26">
        <f>IF(COUNT(J151,M151)&gt;2,"out",MAX(K151,N151,Q151))</f>
        <v>0</v>
      </c>
      <c r="S151" s="33"/>
      <c r="T151" s="34"/>
      <c r="U151" s="35">
        <f>IF(T151&gt;0,0,S151)</f>
        <v>0</v>
      </c>
      <c r="V151" s="12"/>
      <c r="W151" s="34"/>
      <c r="X151" s="35">
        <f>IF(W151&gt;0,0,V151)</f>
        <v>0</v>
      </c>
      <c r="Y151" s="12"/>
      <c r="Z151" s="34"/>
      <c r="AA151" s="35">
        <f>IF(Z151&gt;0,0,Y151)</f>
        <v>0</v>
      </c>
      <c r="AB151" s="26">
        <f>MAX(U151,X151,AA151)</f>
        <v>0</v>
      </c>
      <c r="AC151" s="75">
        <f>SUM(AB151,R151)</f>
        <v>0</v>
      </c>
      <c r="AD151" s="12"/>
      <c r="AE151" s="34"/>
      <c r="AF151" s="35">
        <f>IF(AE151&gt;0,0,AD151)</f>
        <v>0</v>
      </c>
      <c r="AG151" s="12"/>
      <c r="AH151" s="34"/>
      <c r="AI151" s="35">
        <f>IF(AH151&gt;0,0,AG151)</f>
        <v>0</v>
      </c>
      <c r="AJ151" s="12"/>
      <c r="AK151" s="34"/>
      <c r="AL151" s="35">
        <f>IF(AK151&gt;0,0,AJ151)</f>
        <v>0</v>
      </c>
      <c r="AM151" s="26">
        <f>MAX(AF151,AI151,AL151)</f>
        <v>0</v>
      </c>
      <c r="AN151" s="36">
        <f>(AM151+AB151+R151)</f>
        <v>0</v>
      </c>
      <c r="AO151" s="17">
        <f>(AN151/2.2046)</f>
        <v>0</v>
      </c>
      <c r="AP151" s="37">
        <f>(AN151*E151)</f>
        <v>0</v>
      </c>
      <c r="AQ151" s="48">
        <f>IF(F151&gt;0,AP151*F151,AN151*E151)</f>
        <v>0</v>
      </c>
      <c r="AR151" s="34"/>
      <c r="AS151" s="65"/>
      <c r="AT151" s="65"/>
    </row>
    <row r="152" spans="1:46" s="38" customFormat="1" ht="12.75">
      <c r="A152" s="28"/>
      <c r="B152" s="34"/>
      <c r="C152" s="42"/>
      <c r="D152" s="70">
        <f>C152/2.2046</f>
        <v>0</v>
      </c>
      <c r="E152" s="115"/>
      <c r="F152" s="57"/>
      <c r="G152" s="43"/>
      <c r="H152" s="11"/>
      <c r="I152" s="33"/>
      <c r="J152" s="34"/>
      <c r="K152" s="35">
        <f>IF(J152&gt;0,0,I152)</f>
        <v>0</v>
      </c>
      <c r="L152" s="12"/>
      <c r="M152" s="34"/>
      <c r="N152" s="35">
        <f>IF(M152&gt;0,0,L152)</f>
        <v>0</v>
      </c>
      <c r="O152" s="12"/>
      <c r="P152" s="34"/>
      <c r="Q152" s="35">
        <f>IF(P152&gt;0,0,O152)</f>
        <v>0</v>
      </c>
      <c r="R152" s="26">
        <f>IF(COUNT(J152,M152)&gt;2,"out",MAX(K152,N152,Q152))</f>
        <v>0</v>
      </c>
      <c r="S152" s="33"/>
      <c r="T152" s="34"/>
      <c r="U152" s="35">
        <f>IF(T152&gt;0,0,S152)</f>
        <v>0</v>
      </c>
      <c r="V152" s="12"/>
      <c r="W152" s="34"/>
      <c r="X152" s="35">
        <f>IF(W152&gt;0,0,V152)</f>
        <v>0</v>
      </c>
      <c r="Y152" s="12"/>
      <c r="Z152" s="34"/>
      <c r="AA152" s="35">
        <f>IF(Z152&gt;0,0,Y152)</f>
        <v>0</v>
      </c>
      <c r="AB152" s="26">
        <f>MAX(U152,X152,AA152)</f>
        <v>0</v>
      </c>
      <c r="AC152" s="75">
        <f>SUM(AB152,R152)</f>
        <v>0</v>
      </c>
      <c r="AD152" s="12"/>
      <c r="AE152" s="34"/>
      <c r="AF152" s="35">
        <f>IF(AE152&gt;0,0,AD152)</f>
        <v>0</v>
      </c>
      <c r="AG152" s="12"/>
      <c r="AH152" s="34"/>
      <c r="AI152" s="35">
        <f>IF(AH152&gt;0,0,AG152)</f>
        <v>0</v>
      </c>
      <c r="AJ152" s="12"/>
      <c r="AK152" s="34"/>
      <c r="AL152" s="35">
        <f>IF(AK152&gt;0,0,AJ152)</f>
        <v>0</v>
      </c>
      <c r="AM152" s="26">
        <f>MAX(AF152,AI152,AL152)</f>
        <v>0</v>
      </c>
      <c r="AN152" s="36">
        <f>(AM152+AB152+R152)</f>
        <v>0</v>
      </c>
      <c r="AO152" s="17">
        <f>(AN152/2.2046)</f>
        <v>0</v>
      </c>
      <c r="AP152" s="37">
        <f>(AN152*E152)</f>
        <v>0</v>
      </c>
      <c r="AQ152" s="48">
        <f>IF(F152&gt;0,AP152*F152,AN152*E152)</f>
        <v>0</v>
      </c>
      <c r="AR152" s="34"/>
      <c r="AS152" s="65"/>
      <c r="AT152" s="65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&amp;LCharleston&amp;CAPF South Carolina State Open Powerlifting Meet&amp;RMarch 20,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APF</cp:lastModifiedBy>
  <cp:lastPrinted>2010-07-26T16:26:32Z</cp:lastPrinted>
  <dcterms:created xsi:type="dcterms:W3CDTF">2002-11-02T02:56:58Z</dcterms:created>
  <dcterms:modified xsi:type="dcterms:W3CDTF">2010-07-28T20:06:24Z</dcterms:modified>
  <cp:category/>
  <cp:version/>
  <cp:contentType/>
  <cp:contentStatus/>
</cp:coreProperties>
</file>