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0"/>
  </bookViews>
  <sheets>
    <sheet name="Full Power" sheetId="1" r:id="rId1"/>
  </sheets>
  <definedNames>
    <definedName name="_xlnm.Print_Area" localSheetId="0">'Full Power'!$A$1:$AS$65</definedName>
    <definedName name="_xlnm.Print_Titles" localSheetId="0">'Full Power'!$A:$H,'Full Power'!$1:$1</definedName>
    <definedName name="Z_6FB3CCCC_B7B8_4A43_9951_24B5FAF2CEAA_.wvu.PrintArea" localSheetId="0" hidden="1">'Full Power'!$A$1:$AS$41</definedName>
    <definedName name="Z_6FB3CCCC_B7B8_4A43_9951_24B5FAF2CEAA_.wvu.PrintTitles" localSheetId="0" hidden="1">'Full Power'!$A:$H,'Full Power'!$1:$1</definedName>
  </definedNames>
  <calcPr fullCalcOnLoad="1"/>
</workbook>
</file>

<file path=xl/sharedStrings.xml><?xml version="1.0" encoding="utf-8"?>
<sst xmlns="http://schemas.openxmlformats.org/spreadsheetml/2006/main" count="165" uniqueCount="99">
  <si>
    <t>LIFTER</t>
  </si>
  <si>
    <t>AGE</t>
  </si>
  <si>
    <t>SQUAT 1</t>
  </si>
  <si>
    <t>MISS</t>
  </si>
  <si>
    <t>LIFT SCORE</t>
  </si>
  <si>
    <t>SQUAT 2</t>
  </si>
  <si>
    <t>SQUAT 3</t>
  </si>
  <si>
    <t>BEST SQUAT</t>
  </si>
  <si>
    <t>BENCH 1</t>
  </si>
  <si>
    <t>BENCH 2</t>
  </si>
  <si>
    <t>BENCH 3</t>
  </si>
  <si>
    <t>BEST BENCH</t>
  </si>
  <si>
    <t>SUB-TOTAL</t>
  </si>
  <si>
    <t>DEAD 1</t>
  </si>
  <si>
    <t>DEAD 2</t>
  </si>
  <si>
    <t>DEAD 3</t>
  </si>
  <si>
    <t>BEST DEAD</t>
  </si>
  <si>
    <t>PLACING</t>
  </si>
  <si>
    <t>TOTAL BY Co-EFF</t>
  </si>
  <si>
    <t>NOTES</t>
  </si>
  <si>
    <t>MAM</t>
  </si>
  <si>
    <t>WEIGHT CLASS IN LBS</t>
  </si>
  <si>
    <t>Body Weight in Kilos</t>
  </si>
  <si>
    <t>Division</t>
  </si>
  <si>
    <t>TOTAL BY MAM</t>
  </si>
  <si>
    <t>WM</t>
  </si>
  <si>
    <t>MM</t>
  </si>
  <si>
    <t>MO</t>
  </si>
  <si>
    <t>Eric Hubbs</t>
  </si>
  <si>
    <t>Killer Williams</t>
  </si>
  <si>
    <t>Michael Steck</t>
  </si>
  <si>
    <t>Master Allah</t>
  </si>
  <si>
    <t>Michael Smith</t>
  </si>
  <si>
    <t>A.J. Coleman</t>
  </si>
  <si>
    <t>TOTAL IN Pounds</t>
  </si>
  <si>
    <t>Co-EFF</t>
  </si>
  <si>
    <t>Moose Hubbs</t>
  </si>
  <si>
    <t>JT</t>
  </si>
  <si>
    <t xml:space="preserve">Barbara Roby </t>
  </si>
  <si>
    <t>Sonja Couick</t>
  </si>
  <si>
    <t>WO</t>
  </si>
  <si>
    <t xml:space="preserve">Hannah Johnson </t>
  </si>
  <si>
    <t>Tom Walters</t>
  </si>
  <si>
    <t>George Camacho</t>
  </si>
  <si>
    <t>Michael Shealy</t>
  </si>
  <si>
    <t>Robert Bagley</t>
  </si>
  <si>
    <t xml:space="preserve">Richard Stafford </t>
  </si>
  <si>
    <t>Jonathan Couick</t>
  </si>
  <si>
    <t>Matt Hawkins</t>
  </si>
  <si>
    <t>Chris Clark</t>
  </si>
  <si>
    <t>SHW</t>
  </si>
  <si>
    <t>Bench Only</t>
  </si>
  <si>
    <t xml:space="preserve">Sharon Zingg </t>
  </si>
  <si>
    <t>Greg Crook</t>
  </si>
  <si>
    <t>Grant Austin</t>
  </si>
  <si>
    <t>John Robinson</t>
  </si>
  <si>
    <t>Brett Rapp</t>
  </si>
  <si>
    <t>Wade Boothe</t>
  </si>
  <si>
    <t>Douglas Scarborough</t>
  </si>
  <si>
    <t>Brian Pittman</t>
  </si>
  <si>
    <t>Jason Elkins</t>
  </si>
  <si>
    <t>Will Kuenzel</t>
  </si>
  <si>
    <t>Chad Tucker</t>
  </si>
  <si>
    <t>Grady Polk</t>
  </si>
  <si>
    <t>Jon Landon</t>
  </si>
  <si>
    <t>Curtis Rabon</t>
  </si>
  <si>
    <t>Dillon Blackmon</t>
  </si>
  <si>
    <t>Daniel Everhart</t>
  </si>
  <si>
    <t>Will Hancock</t>
  </si>
  <si>
    <t>Best Bench Press</t>
  </si>
  <si>
    <t>Best Female Lifter</t>
  </si>
  <si>
    <t>Guest Lifter</t>
  </si>
  <si>
    <t>50-54</t>
  </si>
  <si>
    <t>65-69</t>
  </si>
  <si>
    <t>70-74</t>
  </si>
  <si>
    <t>45-49</t>
  </si>
  <si>
    <t>40-44</t>
  </si>
  <si>
    <t>PF</t>
  </si>
  <si>
    <t>Out</t>
  </si>
  <si>
    <t>Men's Masters 181</t>
  </si>
  <si>
    <t>Men's Masters 220</t>
  </si>
  <si>
    <t>Men's Open 181</t>
  </si>
  <si>
    <t>Men's Open 198</t>
  </si>
  <si>
    <t>Men's Open 220</t>
  </si>
  <si>
    <t>Men's Open 242</t>
  </si>
  <si>
    <t>Men's Open 275</t>
  </si>
  <si>
    <t>Men's Open SHW</t>
  </si>
  <si>
    <t>Men's Police Fire 181</t>
  </si>
  <si>
    <t>Women's Masters 181</t>
  </si>
  <si>
    <t>Women's Open 114</t>
  </si>
  <si>
    <t>Women's Open 148</t>
  </si>
  <si>
    <t>Men's Junior Teen 242</t>
  </si>
  <si>
    <t>Men's Junior Teen 308</t>
  </si>
  <si>
    <t>Men's Masters 242</t>
  </si>
  <si>
    <t>Men's Open 165</t>
  </si>
  <si>
    <t>Men's Masters 275</t>
  </si>
  <si>
    <t>Men's Open 308</t>
  </si>
  <si>
    <t>Body Weight in LBS</t>
  </si>
  <si>
    <t xml:space="preserve">  Best Male Lifter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</si>
</sst>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;[Red]0.00"/>
    <numFmt numFmtId="166" formatCode="0.0000"/>
  </numFmts>
  <fonts count="6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textRotation="75"/>
      <protection locked="0"/>
    </xf>
    <xf numFmtId="0" fontId="1" fillId="2" borderId="2" xfId="0" applyFont="1" applyFill="1" applyBorder="1" applyAlignment="1" applyProtection="1">
      <alignment horizontal="center" vertical="center" textRotation="75"/>
      <protection locked="0"/>
    </xf>
    <xf numFmtId="0" fontId="1" fillId="2" borderId="2" xfId="0" applyFont="1" applyFill="1" applyBorder="1" applyAlignment="1">
      <alignment horizontal="center" vertical="center" textRotation="75"/>
    </xf>
    <xf numFmtId="2" fontId="1" fillId="2" borderId="2" xfId="0" applyNumberFormat="1" applyFont="1" applyFill="1" applyBorder="1" applyAlignment="1" applyProtection="1">
      <alignment horizontal="center" vertical="center" textRotation="75"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3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164" fontId="2" fillId="0" borderId="4" xfId="0" applyNumberFormat="1" applyFont="1" applyBorder="1" applyAlignment="1">
      <alignment/>
    </xf>
    <xf numFmtId="0" fontId="3" fillId="3" borderId="0" xfId="0" applyFont="1" applyFill="1" applyAlignment="1">
      <alignment/>
    </xf>
    <xf numFmtId="2" fontId="1" fillId="4" borderId="5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64" fontId="2" fillId="0" borderId="7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/>
    </xf>
    <xf numFmtId="164" fontId="2" fillId="0" borderId="7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>
      <alignment/>
    </xf>
    <xf numFmtId="0" fontId="1" fillId="2" borderId="8" xfId="0" applyFont="1" applyFill="1" applyBorder="1" applyAlignment="1" applyProtection="1">
      <alignment horizontal="center" vertical="center" textRotation="75"/>
      <protection locked="0"/>
    </xf>
    <xf numFmtId="0" fontId="1" fillId="2" borderId="3" xfId="0" applyFont="1" applyFill="1" applyBorder="1" applyAlignment="1" applyProtection="1">
      <alignment horizontal="center" vertical="center" textRotation="75" wrapText="1"/>
      <protection locked="0"/>
    </xf>
    <xf numFmtId="0" fontId="1" fillId="4" borderId="5" xfId="0" applyFont="1" applyFill="1" applyBorder="1" applyAlignment="1">
      <alignment horizontal="center" vertical="center" textRotation="75" wrapText="1"/>
    </xf>
    <xf numFmtId="0" fontId="1" fillId="2" borderId="4" xfId="0" applyFont="1" applyFill="1" applyBorder="1" applyAlignment="1">
      <alignment horizontal="center" vertical="center" textRotation="75"/>
    </xf>
    <xf numFmtId="0" fontId="1" fillId="2" borderId="4" xfId="0" applyFont="1" applyFill="1" applyBorder="1" applyAlignment="1">
      <alignment horizontal="center" vertical="center" textRotation="75" wrapText="1"/>
    </xf>
    <xf numFmtId="0" fontId="1" fillId="2" borderId="2" xfId="0" applyFont="1" applyFill="1" applyBorder="1" applyAlignment="1">
      <alignment horizontal="center" vertical="center" textRotation="75" wrapText="1"/>
    </xf>
    <xf numFmtId="0" fontId="3" fillId="0" borderId="0" xfId="0" applyFont="1" applyAlignment="1">
      <alignment textRotation="75"/>
    </xf>
    <xf numFmtId="164" fontId="2" fillId="0" borderId="9" xfId="0" applyNumberFormat="1" applyFont="1" applyFill="1" applyBorder="1" applyAlignment="1" applyProtection="1">
      <alignment horizontal="center"/>
      <protection locked="0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9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1" fillId="6" borderId="1" xfId="0" applyNumberFormat="1" applyFont="1" applyFill="1" applyBorder="1" applyAlignment="1" applyProtection="1">
      <alignment horizontal="center" vertical="center" textRotation="75" wrapText="1"/>
      <protection locked="0"/>
    </xf>
    <xf numFmtId="0" fontId="2" fillId="6" borderId="0" xfId="0" applyFont="1" applyFill="1" applyAlignment="1" applyProtection="1">
      <alignment/>
      <protection locked="0"/>
    </xf>
    <xf numFmtId="2" fontId="2" fillId="5" borderId="2" xfId="0" applyNumberFormat="1" applyFont="1" applyFill="1" applyBorder="1" applyAlignment="1" applyProtection="1">
      <alignment horizontal="center"/>
      <protection/>
    </xf>
    <xf numFmtId="2" fontId="2" fillId="0" borderId="2" xfId="0" applyNumberFormat="1" applyFont="1" applyFill="1" applyBorder="1" applyAlignment="1" applyProtection="1">
      <alignment horizontal="center"/>
      <protection/>
    </xf>
    <xf numFmtId="2" fontId="2" fillId="6" borderId="1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left"/>
      <protection locked="0"/>
    </xf>
    <xf numFmtId="166" fontId="1" fillId="2" borderId="2" xfId="0" applyNumberFormat="1" applyFont="1" applyFill="1" applyBorder="1" applyAlignment="1" applyProtection="1">
      <alignment horizontal="center" vertical="center" textRotation="75"/>
      <protection locked="0"/>
    </xf>
    <xf numFmtId="166" fontId="2" fillId="5" borderId="2" xfId="0" applyNumberFormat="1" applyFont="1" applyFill="1" applyBorder="1" applyAlignment="1" applyProtection="1">
      <alignment horizontal="center"/>
      <protection locked="0"/>
    </xf>
    <xf numFmtId="166" fontId="2" fillId="0" borderId="2" xfId="0" applyNumberFormat="1" applyFont="1" applyFill="1" applyBorder="1" applyAlignment="1" applyProtection="1">
      <alignment horizontal="center"/>
      <protection/>
    </xf>
    <xf numFmtId="166" fontId="2" fillId="0" borderId="2" xfId="0" applyNumberFormat="1" applyFont="1" applyFill="1" applyBorder="1" applyAlignment="1" applyProtection="1">
      <alignment horizontal="center"/>
      <protection locked="0"/>
    </xf>
    <xf numFmtId="166" fontId="2" fillId="0" borderId="2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 applyProtection="1">
      <alignment horizontal="center" vertical="center" textRotation="75"/>
      <protection locked="0"/>
    </xf>
    <xf numFmtId="164" fontId="2" fillId="5" borderId="9" xfId="0" applyNumberFormat="1" applyFont="1" applyFill="1" applyBorder="1" applyAlignment="1" applyProtection="1">
      <alignment horizontal="center"/>
      <protection locked="0"/>
    </xf>
    <xf numFmtId="164" fontId="2" fillId="5" borderId="5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left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5" borderId="2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B69"/>
  <sheetViews>
    <sheetView tabSelected="1" view="pageBreakPreview" zoomScaleNormal="110" zoomScaleSheetLayoutView="100" workbookViewId="0" topLeftCell="B1">
      <pane ySplit="1" topLeftCell="BM34" activePane="bottomLeft" state="frozen"/>
      <selection pane="topLeft" activeCell="A1" sqref="A1"/>
      <selection pane="bottomLeft" activeCell="AU25" sqref="AU25"/>
    </sheetView>
  </sheetViews>
  <sheetFormatPr defaultColWidth="9.140625" defaultRowHeight="12.75"/>
  <cols>
    <col min="1" max="1" width="22.7109375" style="15" customWidth="1"/>
    <col min="2" max="2" width="3.57421875" style="17" customWidth="1"/>
    <col min="3" max="3" width="9.140625" style="82" customWidth="1"/>
    <col min="4" max="4" width="10.00390625" style="15" customWidth="1"/>
    <col min="5" max="5" width="8.57421875" style="65" customWidth="1"/>
    <col min="6" max="6" width="8.421875" style="72" customWidth="1"/>
    <col min="7" max="7" width="7.140625" style="17" hidden="1" customWidth="1"/>
    <col min="8" max="8" width="7.421875" style="15" hidden="1" customWidth="1"/>
    <col min="9" max="9" width="7.28125" style="15" hidden="1" customWidth="1"/>
    <col min="10" max="10" width="3.57421875" style="17" hidden="1" customWidth="1"/>
    <col min="11" max="11" width="7.28125" style="16" hidden="1" customWidth="1"/>
    <col min="12" max="12" width="8.421875" style="15" hidden="1" customWidth="1"/>
    <col min="13" max="13" width="3.57421875" style="17" hidden="1" customWidth="1"/>
    <col min="14" max="14" width="8.421875" style="16" hidden="1" customWidth="1"/>
    <col min="15" max="15" width="7.28125" style="15" hidden="1" customWidth="1"/>
    <col min="16" max="16" width="3.57421875" style="17" hidden="1" customWidth="1"/>
    <col min="17" max="17" width="7.28125" style="16" hidden="1" customWidth="1"/>
    <col min="18" max="18" width="9.57421875" style="22" customWidth="1"/>
    <col min="19" max="19" width="7.28125" style="15" hidden="1" customWidth="1"/>
    <col min="20" max="20" width="3.57421875" style="15" hidden="1" customWidth="1"/>
    <col min="21" max="21" width="7.28125" style="16" hidden="1" customWidth="1"/>
    <col min="22" max="22" width="7.28125" style="15" hidden="1" customWidth="1"/>
    <col min="23" max="23" width="3.57421875" style="15" hidden="1" customWidth="1"/>
    <col min="24" max="24" width="7.28125" style="16" hidden="1" customWidth="1"/>
    <col min="25" max="25" width="7.28125" style="15" hidden="1" customWidth="1"/>
    <col min="26" max="26" width="3.57421875" style="15" hidden="1" customWidth="1"/>
    <col min="27" max="27" width="7.28125" style="16" hidden="1" customWidth="1"/>
    <col min="28" max="28" width="8.28125" style="22" customWidth="1"/>
    <col min="29" max="29" width="8.57421875" style="55" hidden="1" customWidth="1"/>
    <col min="30" max="30" width="7.28125" style="15" hidden="1" customWidth="1"/>
    <col min="31" max="31" width="3.57421875" style="15" hidden="1" customWidth="1"/>
    <col min="32" max="32" width="7.28125" style="16" hidden="1" customWidth="1"/>
    <col min="33" max="33" width="7.28125" style="15" hidden="1" customWidth="1"/>
    <col min="34" max="34" width="3.57421875" style="15" hidden="1" customWidth="1"/>
    <col min="35" max="35" width="7.28125" style="16" hidden="1" customWidth="1"/>
    <col min="36" max="36" width="7.28125" style="15" hidden="1" customWidth="1"/>
    <col min="37" max="37" width="3.57421875" style="15" hidden="1" customWidth="1"/>
    <col min="38" max="38" width="7.28125" style="16" hidden="1" customWidth="1"/>
    <col min="39" max="39" width="8.28125" style="22" customWidth="1"/>
    <col min="40" max="40" width="9.140625" style="16" customWidth="1"/>
    <col min="41" max="42" width="9.8515625" style="16" customWidth="1"/>
    <col min="43" max="43" width="3.57421875" style="17" customWidth="1"/>
    <col min="44" max="44" width="3.8515625" style="53" customWidth="1"/>
    <col min="45" max="45" width="22.140625" style="53" customWidth="1"/>
    <col min="46" max="16384" width="9.140625" style="12" customWidth="1"/>
  </cols>
  <sheetData>
    <row r="1" spans="1:45" s="46" customFormat="1" ht="106.5">
      <c r="A1" s="2" t="s">
        <v>0</v>
      </c>
      <c r="B1" s="2" t="s">
        <v>1</v>
      </c>
      <c r="C1" s="4" t="s">
        <v>97</v>
      </c>
      <c r="D1" s="2" t="s">
        <v>22</v>
      </c>
      <c r="E1" s="60" t="s">
        <v>35</v>
      </c>
      <c r="F1" s="69" t="s">
        <v>20</v>
      </c>
      <c r="G1" s="40" t="s">
        <v>23</v>
      </c>
      <c r="H1" s="41" t="s">
        <v>21</v>
      </c>
      <c r="I1" s="1" t="s">
        <v>2</v>
      </c>
      <c r="J1" s="2" t="s">
        <v>3</v>
      </c>
      <c r="K1" s="3" t="s">
        <v>4</v>
      </c>
      <c r="L1" s="4" t="s">
        <v>5</v>
      </c>
      <c r="M1" s="2" t="s">
        <v>3</v>
      </c>
      <c r="N1" s="3" t="s">
        <v>4</v>
      </c>
      <c r="O1" s="2" t="s">
        <v>6</v>
      </c>
      <c r="P1" s="2" t="s">
        <v>3</v>
      </c>
      <c r="Q1" s="3" t="s">
        <v>4</v>
      </c>
      <c r="R1" s="42" t="s">
        <v>7</v>
      </c>
      <c r="S1" s="1" t="s">
        <v>8</v>
      </c>
      <c r="T1" s="2" t="s">
        <v>3</v>
      </c>
      <c r="U1" s="3" t="s">
        <v>4</v>
      </c>
      <c r="V1" s="2" t="s">
        <v>9</v>
      </c>
      <c r="W1" s="2" t="s">
        <v>3</v>
      </c>
      <c r="X1" s="3" t="s">
        <v>4</v>
      </c>
      <c r="Y1" s="2" t="s">
        <v>10</v>
      </c>
      <c r="Z1" s="2" t="s">
        <v>3</v>
      </c>
      <c r="AA1" s="3" t="s">
        <v>4</v>
      </c>
      <c r="AB1" s="42" t="s">
        <v>11</v>
      </c>
      <c r="AC1" s="54" t="s">
        <v>12</v>
      </c>
      <c r="AD1" s="2" t="s">
        <v>13</v>
      </c>
      <c r="AE1" s="2" t="s">
        <v>3</v>
      </c>
      <c r="AF1" s="3" t="s">
        <v>4</v>
      </c>
      <c r="AG1" s="2" t="s">
        <v>14</v>
      </c>
      <c r="AH1" s="2" t="s">
        <v>3</v>
      </c>
      <c r="AI1" s="3" t="s">
        <v>4</v>
      </c>
      <c r="AJ1" s="2" t="s">
        <v>15</v>
      </c>
      <c r="AK1" s="2" t="s">
        <v>3</v>
      </c>
      <c r="AL1" s="3" t="s">
        <v>4</v>
      </c>
      <c r="AM1" s="42" t="s">
        <v>16</v>
      </c>
      <c r="AN1" s="43" t="s">
        <v>34</v>
      </c>
      <c r="AO1" s="44" t="s">
        <v>18</v>
      </c>
      <c r="AP1" s="44" t="s">
        <v>24</v>
      </c>
      <c r="AQ1" s="2" t="s">
        <v>1</v>
      </c>
      <c r="AR1" s="45" t="s">
        <v>17</v>
      </c>
      <c r="AS1" s="45" t="s">
        <v>19</v>
      </c>
    </row>
    <row r="2" spans="1:45" s="32" customFormat="1" ht="15" customHeight="1">
      <c r="A2" s="24" t="s">
        <v>36</v>
      </c>
      <c r="B2" s="28">
        <v>10</v>
      </c>
      <c r="C2" s="79">
        <v>99.5</v>
      </c>
      <c r="D2" s="57">
        <f>C2/2.2046</f>
        <v>45.13290392815023</v>
      </c>
      <c r="E2" s="63">
        <v>1.143</v>
      </c>
      <c r="F2" s="49"/>
      <c r="G2" s="50" t="s">
        <v>37</v>
      </c>
      <c r="H2" s="13">
        <v>114</v>
      </c>
      <c r="I2" s="27"/>
      <c r="J2" s="28"/>
      <c r="K2" s="29">
        <f>IF(J2&gt;0,0,I2)</f>
        <v>0</v>
      </c>
      <c r="L2" s="14"/>
      <c r="M2" s="28"/>
      <c r="N2" s="29">
        <f>IF(M2&gt;0,0,L2)</f>
        <v>0</v>
      </c>
      <c r="O2" s="14"/>
      <c r="P2" s="28"/>
      <c r="Q2" s="29">
        <f>IF(P2&gt;0,0,O2)</f>
        <v>0</v>
      </c>
      <c r="R2" s="21">
        <v>140</v>
      </c>
      <c r="S2" s="27"/>
      <c r="T2" s="28"/>
      <c r="U2" s="29">
        <f>IF(T2&gt;0,0,S2)</f>
        <v>0</v>
      </c>
      <c r="V2" s="14"/>
      <c r="W2" s="28"/>
      <c r="X2" s="29">
        <f>IF(W2&gt;0,0,V2)</f>
        <v>0</v>
      </c>
      <c r="Y2" s="14"/>
      <c r="Z2" s="28"/>
      <c r="AA2" s="29">
        <f>IF(Z2&gt;0,0,Y2)</f>
        <v>0</v>
      </c>
      <c r="AB2" s="21">
        <v>70</v>
      </c>
      <c r="AC2" s="58">
        <f>R2+AB2</f>
        <v>210</v>
      </c>
      <c r="AD2" s="14"/>
      <c r="AE2" s="28"/>
      <c r="AF2" s="29">
        <f>IF(AE2&gt;0,0,AD2)</f>
        <v>0</v>
      </c>
      <c r="AG2" s="14"/>
      <c r="AH2" s="28"/>
      <c r="AI2" s="29">
        <f>IF(AH2&gt;0,0,AG2)</f>
        <v>0</v>
      </c>
      <c r="AJ2" s="14"/>
      <c r="AK2" s="28"/>
      <c r="AL2" s="29">
        <f>IF(AK2&gt;0,0,AJ2)</f>
        <v>0</v>
      </c>
      <c r="AM2" s="21">
        <v>170</v>
      </c>
      <c r="AN2" s="30">
        <f>(AM2+AB2+R2)</f>
        <v>380</v>
      </c>
      <c r="AO2" s="31">
        <f>(AN2*E2)</f>
        <v>434.34000000000003</v>
      </c>
      <c r="AP2" s="39">
        <f>IF(F2&gt;0,AO2*F2,AN2*E2)</f>
        <v>434.34000000000003</v>
      </c>
      <c r="AQ2" s="28">
        <v>10</v>
      </c>
      <c r="AR2" s="51"/>
      <c r="AS2" s="51" t="s">
        <v>71</v>
      </c>
    </row>
    <row r="3" spans="1:45" s="32" customFormat="1" ht="15" customHeight="1">
      <c r="A3" s="76" t="s">
        <v>79</v>
      </c>
      <c r="B3" s="28"/>
      <c r="C3" s="79"/>
      <c r="D3" s="57"/>
      <c r="E3" s="63"/>
      <c r="F3" s="49"/>
      <c r="G3" s="50"/>
      <c r="H3" s="13"/>
      <c r="I3" s="27"/>
      <c r="J3" s="28"/>
      <c r="K3" s="29"/>
      <c r="L3" s="14"/>
      <c r="M3" s="28"/>
      <c r="N3" s="29"/>
      <c r="O3" s="14"/>
      <c r="P3" s="28"/>
      <c r="Q3" s="29"/>
      <c r="R3" s="21"/>
      <c r="S3" s="27"/>
      <c r="T3" s="28"/>
      <c r="U3" s="29"/>
      <c r="V3" s="14"/>
      <c r="W3" s="28"/>
      <c r="X3" s="29"/>
      <c r="Y3" s="14"/>
      <c r="Z3" s="28"/>
      <c r="AA3" s="29"/>
      <c r="AB3" s="21"/>
      <c r="AC3" s="58"/>
      <c r="AD3" s="14"/>
      <c r="AE3" s="28"/>
      <c r="AF3" s="29"/>
      <c r="AG3" s="14"/>
      <c r="AH3" s="28"/>
      <c r="AI3" s="29"/>
      <c r="AJ3" s="14"/>
      <c r="AK3" s="28"/>
      <c r="AL3" s="29"/>
      <c r="AM3" s="21"/>
      <c r="AN3" s="30"/>
      <c r="AO3" s="31"/>
      <c r="AP3" s="39"/>
      <c r="AQ3" s="28"/>
      <c r="AR3" s="51"/>
      <c r="AS3" s="51"/>
    </row>
    <row r="4" spans="1:45" s="32" customFormat="1" ht="12.75">
      <c r="A4" s="23" t="s">
        <v>58</v>
      </c>
      <c r="B4" s="28">
        <v>41</v>
      </c>
      <c r="C4" s="79">
        <v>181</v>
      </c>
      <c r="D4" s="57">
        <f>C4/2.2046</f>
        <v>82.1010614170371</v>
      </c>
      <c r="E4" s="63">
        <v>0.6472</v>
      </c>
      <c r="F4" s="47">
        <v>1.01</v>
      </c>
      <c r="G4" s="48" t="s">
        <v>26</v>
      </c>
      <c r="H4" s="13">
        <v>181</v>
      </c>
      <c r="I4" s="27"/>
      <c r="J4" s="28"/>
      <c r="K4" s="29">
        <f>IF(J4&gt;0,0,I4)</f>
        <v>0</v>
      </c>
      <c r="L4" s="14"/>
      <c r="M4" s="28"/>
      <c r="N4" s="29">
        <f>IF(M4&gt;0,0,L4)</f>
        <v>0</v>
      </c>
      <c r="O4" s="14"/>
      <c r="P4" s="28"/>
      <c r="Q4" s="29">
        <f>IF(P4&gt;0,0,O4)</f>
        <v>0</v>
      </c>
      <c r="R4" s="21">
        <v>525</v>
      </c>
      <c r="S4" s="27"/>
      <c r="T4" s="28"/>
      <c r="U4" s="29">
        <f>IF(T4&gt;0,0,S4)</f>
        <v>0</v>
      </c>
      <c r="V4" s="14"/>
      <c r="W4" s="28"/>
      <c r="X4" s="29">
        <f>IF(W4&gt;0,0,V4)</f>
        <v>0</v>
      </c>
      <c r="Y4" s="14"/>
      <c r="Z4" s="28"/>
      <c r="AA4" s="29">
        <f>IF(Z4&gt;0,0,Y4)</f>
        <v>0</v>
      </c>
      <c r="AB4" s="21">
        <v>335</v>
      </c>
      <c r="AC4" s="58">
        <f>R4+AB4</f>
        <v>860</v>
      </c>
      <c r="AD4" s="14"/>
      <c r="AE4" s="28"/>
      <c r="AF4" s="29">
        <f>IF(AE4&gt;0,0,AD4)</f>
        <v>0</v>
      </c>
      <c r="AG4" s="14"/>
      <c r="AH4" s="28"/>
      <c r="AI4" s="29">
        <f>IF(AH4&gt;0,0,AG4)</f>
        <v>0</v>
      </c>
      <c r="AJ4" s="14"/>
      <c r="AK4" s="28"/>
      <c r="AL4" s="29">
        <f>IF(AK4&gt;0,0,AJ4)</f>
        <v>0</v>
      </c>
      <c r="AM4" s="21">
        <v>500</v>
      </c>
      <c r="AN4" s="30">
        <f>(AM4+AB4+R4)</f>
        <v>1360</v>
      </c>
      <c r="AO4" s="31">
        <f>(AN4*E4)</f>
        <v>880.192</v>
      </c>
      <c r="AP4" s="39">
        <f>IF(F4&gt;0,AO4*F4,AN4*E4)</f>
        <v>888.99392</v>
      </c>
      <c r="AQ4" s="28">
        <v>41</v>
      </c>
      <c r="AR4" s="51">
        <v>1</v>
      </c>
      <c r="AS4" s="51" t="s">
        <v>76</v>
      </c>
    </row>
    <row r="5" spans="1:236" s="20" customFormat="1" ht="15" customHeight="1">
      <c r="A5" s="24" t="s">
        <v>30</v>
      </c>
      <c r="B5" s="6">
        <v>49</v>
      </c>
      <c r="C5" s="80">
        <v>180</v>
      </c>
      <c r="D5" s="57">
        <f>C5/2.2046</f>
        <v>81.64746439263358</v>
      </c>
      <c r="E5" s="61">
        <v>0.6493</v>
      </c>
      <c r="F5" s="70">
        <v>1.113</v>
      </c>
      <c r="G5" s="26" t="s">
        <v>26</v>
      </c>
      <c r="H5" s="13">
        <v>181</v>
      </c>
      <c r="I5" s="27"/>
      <c r="J5" s="28"/>
      <c r="K5" s="29">
        <f>IF(J5&gt;0,0,I5)</f>
        <v>0</v>
      </c>
      <c r="L5" s="14"/>
      <c r="M5" s="28"/>
      <c r="N5" s="29">
        <f>IF(M5&gt;0,0,L5)</f>
        <v>0</v>
      </c>
      <c r="O5" s="14"/>
      <c r="P5" s="28"/>
      <c r="Q5" s="29">
        <f>IF(P5&gt;0,0,O5)</f>
        <v>0</v>
      </c>
      <c r="R5" s="21">
        <v>530</v>
      </c>
      <c r="S5" s="27"/>
      <c r="T5" s="28"/>
      <c r="U5" s="29">
        <f>IF(T5&gt;0,0,S5)</f>
        <v>0</v>
      </c>
      <c r="V5" s="14"/>
      <c r="W5" s="28"/>
      <c r="X5" s="29">
        <f>IF(W5&gt;0,0,V5)</f>
        <v>0</v>
      </c>
      <c r="Y5" s="14"/>
      <c r="Z5" s="28"/>
      <c r="AA5" s="29">
        <f>IF(Z5&gt;0,0,Y5)</f>
        <v>0</v>
      </c>
      <c r="AB5" s="21">
        <v>335</v>
      </c>
      <c r="AC5" s="58">
        <f>R5+AB5</f>
        <v>865</v>
      </c>
      <c r="AD5" s="14"/>
      <c r="AE5" s="28"/>
      <c r="AF5" s="29">
        <f>IF(AE5&gt;0,0,AD5)</f>
        <v>0</v>
      </c>
      <c r="AG5" s="14"/>
      <c r="AH5" s="28"/>
      <c r="AI5" s="29">
        <f>IF(AH5&gt;0,0,AG5)</f>
        <v>0</v>
      </c>
      <c r="AJ5" s="14"/>
      <c r="AK5" s="28"/>
      <c r="AL5" s="29">
        <f>IF(AK5&gt;0,0,AJ5)</f>
        <v>0</v>
      </c>
      <c r="AM5" s="21">
        <v>450</v>
      </c>
      <c r="AN5" s="30">
        <f>(AM5+AB5+R5)</f>
        <v>1315</v>
      </c>
      <c r="AO5" s="31">
        <f>(AN5*E5)</f>
        <v>853.8294999999999</v>
      </c>
      <c r="AP5" s="39">
        <f>IF(F5&gt;0,AO5*F5,AN5*E5)</f>
        <v>950.3122334999999</v>
      </c>
      <c r="AQ5" s="6">
        <v>49</v>
      </c>
      <c r="AR5" s="51">
        <v>1</v>
      </c>
      <c r="AS5" s="51" t="s">
        <v>75</v>
      </c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</row>
    <row r="6" spans="1:45" s="20" customFormat="1" ht="15" customHeight="1">
      <c r="A6" s="5" t="s">
        <v>42</v>
      </c>
      <c r="B6" s="6">
        <v>68</v>
      </c>
      <c r="C6" s="80">
        <v>181</v>
      </c>
      <c r="D6" s="57">
        <f>C6/2.2046</f>
        <v>82.1010614170371</v>
      </c>
      <c r="E6" s="61">
        <v>0.6462</v>
      </c>
      <c r="F6" s="70">
        <v>1.576</v>
      </c>
      <c r="G6" s="26" t="s">
        <v>26</v>
      </c>
      <c r="H6" s="8">
        <v>181</v>
      </c>
      <c r="I6" s="9"/>
      <c r="J6" s="6"/>
      <c r="K6" s="10">
        <f>IF(J6&gt;0,0,I6)</f>
        <v>0</v>
      </c>
      <c r="L6" s="7"/>
      <c r="M6" s="6"/>
      <c r="N6" s="10">
        <f>IF(M6&gt;0,0,L6)</f>
        <v>0</v>
      </c>
      <c r="O6" s="7"/>
      <c r="P6" s="6"/>
      <c r="Q6" s="10">
        <f>IF(P6&gt;0,0,O6)</f>
        <v>0</v>
      </c>
      <c r="R6" s="21">
        <v>365</v>
      </c>
      <c r="S6" s="9"/>
      <c r="T6" s="6"/>
      <c r="U6" s="10">
        <f>IF(T6&gt;0,0,S6)</f>
        <v>0</v>
      </c>
      <c r="V6" s="7"/>
      <c r="W6" s="6"/>
      <c r="X6" s="10">
        <f>IF(W6&gt;0,0,V6)</f>
        <v>0</v>
      </c>
      <c r="Y6" s="7"/>
      <c r="Z6" s="6"/>
      <c r="AA6" s="10">
        <f>IF(Z6&gt;0,0,Y6)</f>
        <v>0</v>
      </c>
      <c r="AB6" s="21">
        <v>165</v>
      </c>
      <c r="AC6" s="58">
        <f>R6+AB6</f>
        <v>530</v>
      </c>
      <c r="AD6" s="7"/>
      <c r="AE6" s="6"/>
      <c r="AF6" s="10">
        <f>IF(AE6&gt;0,0,AD6)</f>
        <v>0</v>
      </c>
      <c r="AG6" s="7"/>
      <c r="AH6" s="6"/>
      <c r="AI6" s="10">
        <f>IF(AH6&gt;0,0,AG6)</f>
        <v>0</v>
      </c>
      <c r="AJ6" s="7"/>
      <c r="AK6" s="6"/>
      <c r="AL6" s="10">
        <f>IF(AK6&gt;0,0,AJ6)</f>
        <v>0</v>
      </c>
      <c r="AM6" s="21">
        <v>350</v>
      </c>
      <c r="AN6" s="11">
        <f>(AM6+AB6+R6)</f>
        <v>880</v>
      </c>
      <c r="AO6" s="19">
        <f>(AN6*E6)</f>
        <v>568.656</v>
      </c>
      <c r="AP6" s="39">
        <f>IF(F6&gt;0,AO6*F6,AN6*E6)</f>
        <v>896.2018559999999</v>
      </c>
      <c r="AQ6" s="6">
        <v>68</v>
      </c>
      <c r="AR6" s="52">
        <v>1</v>
      </c>
      <c r="AS6" s="52" t="s">
        <v>73</v>
      </c>
    </row>
    <row r="7" spans="1:45" ht="15" customHeight="1">
      <c r="A7" s="24" t="s">
        <v>43</v>
      </c>
      <c r="B7" s="6">
        <v>74</v>
      </c>
      <c r="C7" s="80">
        <v>178</v>
      </c>
      <c r="D7" s="57">
        <f>C7/2.2046</f>
        <v>80.74027034382654</v>
      </c>
      <c r="E7" s="61">
        <v>0.6545</v>
      </c>
      <c r="F7" s="70">
        <v>1.795</v>
      </c>
      <c r="G7" s="26" t="s">
        <v>26</v>
      </c>
      <c r="H7" s="8">
        <v>181</v>
      </c>
      <c r="I7" s="9"/>
      <c r="J7" s="6"/>
      <c r="K7" s="10">
        <f>IF(J7&gt;0,0,I7)</f>
        <v>0</v>
      </c>
      <c r="L7" s="7"/>
      <c r="M7" s="6"/>
      <c r="N7" s="10">
        <f>IF(M7&gt;0,0,L7)</f>
        <v>0</v>
      </c>
      <c r="O7" s="7"/>
      <c r="P7" s="6"/>
      <c r="Q7" s="10">
        <f>IF(P7&gt;0,0,O7)</f>
        <v>0</v>
      </c>
      <c r="R7" s="21">
        <v>260</v>
      </c>
      <c r="S7" s="9"/>
      <c r="T7" s="6"/>
      <c r="U7" s="10">
        <f>IF(T7&gt;0,0,S7)</f>
        <v>0</v>
      </c>
      <c r="V7" s="7"/>
      <c r="W7" s="6"/>
      <c r="X7" s="10">
        <f>IF(W7&gt;0,0,V7)</f>
        <v>0</v>
      </c>
      <c r="Y7" s="7"/>
      <c r="Z7" s="6"/>
      <c r="AA7" s="10">
        <f>IF(Z7&gt;0,0,Y7)</f>
        <v>0</v>
      </c>
      <c r="AB7" s="21">
        <v>225</v>
      </c>
      <c r="AC7" s="58">
        <f>R7+AB7</f>
        <v>485</v>
      </c>
      <c r="AD7" s="7"/>
      <c r="AE7" s="6"/>
      <c r="AF7" s="10">
        <f>IF(AE7&gt;0,0,AD7)</f>
        <v>0</v>
      </c>
      <c r="AG7" s="7"/>
      <c r="AH7" s="6"/>
      <c r="AI7" s="10">
        <f>IF(AH7&gt;0,0,AG7)</f>
        <v>0</v>
      </c>
      <c r="AJ7" s="7"/>
      <c r="AK7" s="6"/>
      <c r="AL7" s="10">
        <f>IF(AK7&gt;0,0,AJ7)</f>
        <v>0</v>
      </c>
      <c r="AM7" s="21">
        <v>350</v>
      </c>
      <c r="AN7" s="11">
        <f>(AM7+AB7+R7)</f>
        <v>835</v>
      </c>
      <c r="AO7" s="19">
        <f>(AN7*E7)</f>
        <v>546.5074999999999</v>
      </c>
      <c r="AP7" s="39">
        <f>IF(F7&gt;0,AO7*F7,AN7*E7)</f>
        <v>980.9809624999998</v>
      </c>
      <c r="AQ7" s="6">
        <v>74</v>
      </c>
      <c r="AR7" s="52">
        <v>1</v>
      </c>
      <c r="AS7" s="52" t="s">
        <v>74</v>
      </c>
    </row>
    <row r="8" spans="1:45" ht="15" customHeight="1">
      <c r="A8" s="76" t="s">
        <v>80</v>
      </c>
      <c r="B8" s="6"/>
      <c r="C8" s="80"/>
      <c r="D8" s="56"/>
      <c r="E8" s="61"/>
      <c r="F8" s="70"/>
      <c r="G8" s="26"/>
      <c r="H8" s="8"/>
      <c r="I8" s="9"/>
      <c r="J8" s="6"/>
      <c r="K8" s="10"/>
      <c r="L8" s="7"/>
      <c r="M8" s="6"/>
      <c r="N8" s="10"/>
      <c r="O8" s="7"/>
      <c r="P8" s="6"/>
      <c r="Q8" s="10"/>
      <c r="R8" s="21"/>
      <c r="S8" s="9"/>
      <c r="T8" s="6"/>
      <c r="U8" s="10"/>
      <c r="V8" s="7"/>
      <c r="W8" s="6"/>
      <c r="X8" s="10"/>
      <c r="Y8" s="7"/>
      <c r="Z8" s="6"/>
      <c r="AA8" s="10"/>
      <c r="AB8" s="21"/>
      <c r="AC8" s="58"/>
      <c r="AD8" s="7"/>
      <c r="AE8" s="6"/>
      <c r="AF8" s="10"/>
      <c r="AG8" s="7"/>
      <c r="AH8" s="6"/>
      <c r="AI8" s="10"/>
      <c r="AJ8" s="7"/>
      <c r="AK8" s="6"/>
      <c r="AL8" s="10"/>
      <c r="AM8" s="21"/>
      <c r="AN8" s="11"/>
      <c r="AO8" s="19"/>
      <c r="AP8" s="39"/>
      <c r="AQ8" s="6"/>
      <c r="AR8" s="52"/>
      <c r="AS8" s="52"/>
    </row>
    <row r="9" spans="1:45" ht="12.75">
      <c r="A9" s="5" t="s">
        <v>64</v>
      </c>
      <c r="B9" s="6">
        <v>42</v>
      </c>
      <c r="C9" s="80">
        <v>219</v>
      </c>
      <c r="D9" s="56">
        <f>C9/2.2046</f>
        <v>99.33774834437085</v>
      </c>
      <c r="E9" s="64">
        <v>0.5828</v>
      </c>
      <c r="F9" s="66">
        <v>1.02</v>
      </c>
      <c r="G9" s="68" t="s">
        <v>26</v>
      </c>
      <c r="H9" s="8">
        <v>220</v>
      </c>
      <c r="I9" s="9"/>
      <c r="J9" s="6"/>
      <c r="K9" s="10">
        <f>IF(J9&gt;0,0,I9)</f>
        <v>0</v>
      </c>
      <c r="L9" s="7"/>
      <c r="M9" s="6"/>
      <c r="N9" s="10">
        <f>IF(M9&gt;0,0,L9)</f>
        <v>0</v>
      </c>
      <c r="O9" s="7"/>
      <c r="P9" s="6"/>
      <c r="Q9" s="10">
        <f>IF(P9&gt;0,0,O9)</f>
        <v>0</v>
      </c>
      <c r="R9" s="21">
        <v>560</v>
      </c>
      <c r="S9" s="9"/>
      <c r="T9" s="6"/>
      <c r="U9" s="10">
        <f>IF(T9&gt;0,0,S9)</f>
        <v>0</v>
      </c>
      <c r="V9" s="7"/>
      <c r="W9" s="6"/>
      <c r="X9" s="10">
        <f>IF(W9&gt;0,0,V9)</f>
        <v>0</v>
      </c>
      <c r="Y9" s="7"/>
      <c r="Z9" s="6"/>
      <c r="AA9" s="10">
        <f>IF(Z9&gt;0,0,Y9)</f>
        <v>0</v>
      </c>
      <c r="AB9" s="21">
        <v>350</v>
      </c>
      <c r="AC9" s="58">
        <f>R9+AB9</f>
        <v>910</v>
      </c>
      <c r="AD9" s="7"/>
      <c r="AE9" s="6"/>
      <c r="AF9" s="10">
        <f>IF(AE9&gt;0,0,AD9)</f>
        <v>0</v>
      </c>
      <c r="AG9" s="7"/>
      <c r="AH9" s="6"/>
      <c r="AI9" s="10">
        <f>IF(AH9&gt;0,0,AG9)</f>
        <v>0</v>
      </c>
      <c r="AJ9" s="7"/>
      <c r="AK9" s="6"/>
      <c r="AL9" s="10">
        <f>IF(AK9&gt;0,0,AJ9)</f>
        <v>0</v>
      </c>
      <c r="AM9" s="21">
        <v>550</v>
      </c>
      <c r="AN9" s="11">
        <f>(AM9+AB9+R9)</f>
        <v>1460</v>
      </c>
      <c r="AO9" s="19">
        <f>(AN9*E9)</f>
        <v>850.888</v>
      </c>
      <c r="AP9" s="39">
        <f>IF(F9&gt;0,AO9*F9,AN9*E9)</f>
        <v>867.9057600000001</v>
      </c>
      <c r="AQ9" s="6">
        <v>42</v>
      </c>
      <c r="AR9" s="52">
        <v>1</v>
      </c>
      <c r="AS9" s="52" t="s">
        <v>76</v>
      </c>
    </row>
    <row r="10" spans="1:236" s="20" customFormat="1" ht="15" customHeight="1">
      <c r="A10" s="23" t="s">
        <v>44</v>
      </c>
      <c r="B10" s="25">
        <v>54</v>
      </c>
      <c r="C10" s="81">
        <v>217</v>
      </c>
      <c r="D10" s="56">
        <f>C10/2.2046</f>
        <v>98.43055429556381</v>
      </c>
      <c r="E10" s="61">
        <v>0.5854</v>
      </c>
      <c r="F10" s="70">
        <v>1.204</v>
      </c>
      <c r="G10" s="26" t="s">
        <v>26</v>
      </c>
      <c r="H10" s="13">
        <v>220</v>
      </c>
      <c r="I10" s="27"/>
      <c r="J10" s="28"/>
      <c r="K10" s="29">
        <f>IF(J10&gt;0,0,I10)</f>
        <v>0</v>
      </c>
      <c r="L10" s="14"/>
      <c r="M10" s="28"/>
      <c r="N10" s="29">
        <f>IF(M10&gt;0,0,L10)</f>
        <v>0</v>
      </c>
      <c r="O10" s="14"/>
      <c r="P10" s="28"/>
      <c r="Q10" s="29">
        <f>IF(P10&gt;0,0,O10)</f>
        <v>0</v>
      </c>
      <c r="R10" s="21">
        <v>500</v>
      </c>
      <c r="S10" s="27"/>
      <c r="T10" s="28"/>
      <c r="U10" s="29">
        <f>IF(T10&gt;0,0,S10)</f>
        <v>0</v>
      </c>
      <c r="V10" s="14"/>
      <c r="W10" s="28"/>
      <c r="X10" s="29">
        <f>IF(W10&gt;0,0,V10)</f>
        <v>0</v>
      </c>
      <c r="Y10" s="14"/>
      <c r="Z10" s="28"/>
      <c r="AA10" s="29">
        <f>IF(Z10&gt;0,0,Y10)</f>
        <v>0</v>
      </c>
      <c r="AB10" s="21">
        <f>MAX(U10,X10,AA10)</f>
        <v>0</v>
      </c>
      <c r="AC10" s="58">
        <v>0</v>
      </c>
      <c r="AD10" s="14"/>
      <c r="AE10" s="28"/>
      <c r="AF10" s="29">
        <f>IF(AE10&gt;0,0,AD10)</f>
        <v>0</v>
      </c>
      <c r="AG10" s="14"/>
      <c r="AH10" s="28"/>
      <c r="AI10" s="29">
        <f>IF(AH10&gt;0,0,AG10)</f>
        <v>0</v>
      </c>
      <c r="AJ10" s="14"/>
      <c r="AK10" s="28"/>
      <c r="AL10" s="29">
        <f>IF(AK10&gt;0,0,AJ10)</f>
        <v>0</v>
      </c>
      <c r="AM10" s="21">
        <f>MAX(AF10,AI10,AL10)</f>
        <v>0</v>
      </c>
      <c r="AN10" s="30">
        <f>(AM10+AB10+R10)</f>
        <v>500</v>
      </c>
      <c r="AO10" s="31">
        <f>(AN10*E10)</f>
        <v>292.7</v>
      </c>
      <c r="AP10" s="39">
        <f>IF(F10&gt;0,AO10*F10,AN10*E10)</f>
        <v>352.4108</v>
      </c>
      <c r="AQ10" s="25">
        <v>54</v>
      </c>
      <c r="AR10" s="51"/>
      <c r="AS10" s="51" t="s">
        <v>78</v>
      </c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</row>
    <row r="11" spans="1:236" s="20" customFormat="1" ht="15" customHeight="1">
      <c r="A11" s="59" t="s">
        <v>81</v>
      </c>
      <c r="B11" s="25"/>
      <c r="C11" s="81"/>
      <c r="D11" s="56"/>
      <c r="E11" s="61"/>
      <c r="F11" s="70"/>
      <c r="G11" s="26"/>
      <c r="H11" s="13"/>
      <c r="I11" s="27"/>
      <c r="J11" s="28"/>
      <c r="K11" s="29"/>
      <c r="L11" s="14"/>
      <c r="M11" s="28"/>
      <c r="N11" s="29"/>
      <c r="O11" s="14"/>
      <c r="P11" s="28"/>
      <c r="Q11" s="29"/>
      <c r="R11" s="21"/>
      <c r="S11" s="27"/>
      <c r="T11" s="28"/>
      <c r="U11" s="29"/>
      <c r="V11" s="14"/>
      <c r="W11" s="28"/>
      <c r="X11" s="29"/>
      <c r="Y11" s="14"/>
      <c r="Z11" s="28"/>
      <c r="AA11" s="29"/>
      <c r="AB11" s="21"/>
      <c r="AC11" s="58"/>
      <c r="AD11" s="14"/>
      <c r="AE11" s="28"/>
      <c r="AF11" s="29"/>
      <c r="AG11" s="14"/>
      <c r="AH11" s="28"/>
      <c r="AI11" s="29"/>
      <c r="AJ11" s="14"/>
      <c r="AK11" s="28"/>
      <c r="AL11" s="29"/>
      <c r="AM11" s="21"/>
      <c r="AN11" s="30"/>
      <c r="AO11" s="31"/>
      <c r="AP11" s="39"/>
      <c r="AQ11" s="25"/>
      <c r="AR11" s="51"/>
      <c r="AS11" s="51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</row>
    <row r="12" spans="1:45" ht="15" customHeight="1">
      <c r="A12" s="5" t="s">
        <v>46</v>
      </c>
      <c r="B12" s="6">
        <v>38</v>
      </c>
      <c r="C12" s="80">
        <v>181</v>
      </c>
      <c r="D12" s="56">
        <f>C12/2.2046</f>
        <v>82.1010614170371</v>
      </c>
      <c r="E12" s="61">
        <v>0.6462</v>
      </c>
      <c r="F12" s="70"/>
      <c r="G12" s="26" t="s">
        <v>27</v>
      </c>
      <c r="H12" s="8">
        <v>181</v>
      </c>
      <c r="I12" s="9"/>
      <c r="J12" s="6"/>
      <c r="K12" s="10">
        <f>IF(J12&gt;0,0,I12)</f>
        <v>0</v>
      </c>
      <c r="L12" s="7"/>
      <c r="M12" s="6"/>
      <c r="N12" s="10">
        <f>IF(M12&gt;0,0,L12)</f>
        <v>0</v>
      </c>
      <c r="O12" s="7"/>
      <c r="P12" s="6"/>
      <c r="Q12" s="10">
        <f>IF(P12&gt;0,0,O12)</f>
        <v>0</v>
      </c>
      <c r="R12" s="21">
        <v>525</v>
      </c>
      <c r="S12" s="9"/>
      <c r="T12" s="6"/>
      <c r="U12" s="10">
        <f>IF(T12&gt;0,0,S12)</f>
        <v>0</v>
      </c>
      <c r="V12" s="7"/>
      <c r="W12" s="6"/>
      <c r="X12" s="10">
        <f>IF(W12&gt;0,0,V12)</f>
        <v>0</v>
      </c>
      <c r="Y12" s="7"/>
      <c r="Z12" s="6"/>
      <c r="AA12" s="10">
        <f>IF(Z12&gt;0,0,Y12)</f>
        <v>0</v>
      </c>
      <c r="AB12" s="21">
        <v>300</v>
      </c>
      <c r="AC12" s="58">
        <f>R12+AB12</f>
        <v>825</v>
      </c>
      <c r="AD12" s="7"/>
      <c r="AE12" s="6"/>
      <c r="AF12" s="10">
        <f>IF(AE12&gt;0,0,AD12)</f>
        <v>0</v>
      </c>
      <c r="AG12" s="7"/>
      <c r="AH12" s="6"/>
      <c r="AI12" s="10">
        <f>IF(AH12&gt;0,0,AG12)</f>
        <v>0</v>
      </c>
      <c r="AJ12" s="7"/>
      <c r="AK12" s="6"/>
      <c r="AL12" s="10">
        <f>IF(AK12&gt;0,0,AJ12)</f>
        <v>0</v>
      </c>
      <c r="AM12" s="21">
        <v>455</v>
      </c>
      <c r="AN12" s="11">
        <f>(AM12+AB12+R12)</f>
        <v>1280</v>
      </c>
      <c r="AO12" s="19">
        <f>(AN12*E12)</f>
        <v>827.136</v>
      </c>
      <c r="AP12" s="39">
        <f>IF(F12&gt;0,AO12*F12,AN12*E12)</f>
        <v>827.136</v>
      </c>
      <c r="AQ12" s="6">
        <v>38</v>
      </c>
      <c r="AR12" s="52">
        <v>1</v>
      </c>
      <c r="AS12" s="52"/>
    </row>
    <row r="13" spans="1:45" ht="15" customHeight="1">
      <c r="A13" s="77" t="s">
        <v>82</v>
      </c>
      <c r="B13" s="6"/>
      <c r="C13" s="80"/>
      <c r="D13" s="56"/>
      <c r="E13" s="61"/>
      <c r="F13" s="70"/>
      <c r="G13" s="26"/>
      <c r="H13" s="8"/>
      <c r="I13" s="9"/>
      <c r="J13" s="6"/>
      <c r="K13" s="10"/>
      <c r="L13" s="7"/>
      <c r="M13" s="6"/>
      <c r="N13" s="10"/>
      <c r="O13" s="7"/>
      <c r="P13" s="6"/>
      <c r="Q13" s="10"/>
      <c r="R13" s="21"/>
      <c r="S13" s="9"/>
      <c r="T13" s="6"/>
      <c r="U13" s="10"/>
      <c r="V13" s="7"/>
      <c r="W13" s="6"/>
      <c r="X13" s="10"/>
      <c r="Y13" s="7"/>
      <c r="Z13" s="6"/>
      <c r="AA13" s="10"/>
      <c r="AB13" s="21"/>
      <c r="AC13" s="58"/>
      <c r="AD13" s="7"/>
      <c r="AE13" s="6"/>
      <c r="AF13" s="10"/>
      <c r="AG13" s="7"/>
      <c r="AH13" s="6"/>
      <c r="AI13" s="10"/>
      <c r="AJ13" s="7"/>
      <c r="AK13" s="6"/>
      <c r="AL13" s="10"/>
      <c r="AM13" s="21"/>
      <c r="AN13" s="11"/>
      <c r="AO13" s="19"/>
      <c r="AP13" s="39"/>
      <c r="AQ13" s="6"/>
      <c r="AR13" s="52"/>
      <c r="AS13" s="52"/>
    </row>
    <row r="14" spans="1:45" s="32" customFormat="1" ht="12.75">
      <c r="A14" s="24" t="s">
        <v>57</v>
      </c>
      <c r="B14" s="28">
        <v>28</v>
      </c>
      <c r="C14" s="79">
        <v>189</v>
      </c>
      <c r="D14" s="57">
        <f>C14/2.2046</f>
        <v>85.72983761226526</v>
      </c>
      <c r="E14" s="63">
        <v>0.629</v>
      </c>
      <c r="F14" s="47"/>
      <c r="G14" s="34" t="s">
        <v>27</v>
      </c>
      <c r="H14" s="13">
        <v>198</v>
      </c>
      <c r="I14" s="27"/>
      <c r="J14" s="28"/>
      <c r="K14" s="29">
        <f>IF(J14&gt;0,0,I14)</f>
        <v>0</v>
      </c>
      <c r="L14" s="14"/>
      <c r="M14" s="28"/>
      <c r="N14" s="29">
        <f>IF(M14&gt;0,0,L14)</f>
        <v>0</v>
      </c>
      <c r="O14" s="14"/>
      <c r="P14" s="28"/>
      <c r="Q14" s="29">
        <f>IF(P14&gt;0,0,O14)</f>
        <v>0</v>
      </c>
      <c r="R14" s="21">
        <v>640</v>
      </c>
      <c r="S14" s="27"/>
      <c r="T14" s="28"/>
      <c r="U14" s="29">
        <f>IF(T14&gt;0,0,S14)</f>
        <v>0</v>
      </c>
      <c r="V14" s="14"/>
      <c r="W14" s="28"/>
      <c r="X14" s="29">
        <f>IF(W14&gt;0,0,V14)</f>
        <v>0</v>
      </c>
      <c r="Y14" s="14"/>
      <c r="Z14" s="28"/>
      <c r="AA14" s="29">
        <f>IF(Z14&gt;0,0,Y14)</f>
        <v>0</v>
      </c>
      <c r="AB14" s="21">
        <v>385</v>
      </c>
      <c r="AC14" s="58">
        <f>R14+AB14</f>
        <v>1025</v>
      </c>
      <c r="AD14" s="14"/>
      <c r="AE14" s="28"/>
      <c r="AF14" s="29">
        <f>IF(AE14&gt;0,0,AD14)</f>
        <v>0</v>
      </c>
      <c r="AG14" s="14"/>
      <c r="AH14" s="28"/>
      <c r="AI14" s="29">
        <f>IF(AH14&gt;0,0,AG14)</f>
        <v>0</v>
      </c>
      <c r="AJ14" s="14"/>
      <c r="AK14" s="28"/>
      <c r="AL14" s="29">
        <f>IF(AK14&gt;0,0,AJ14)</f>
        <v>0</v>
      </c>
      <c r="AM14" s="21">
        <v>630</v>
      </c>
      <c r="AN14" s="30">
        <f>(AM14+AB14+R14)</f>
        <v>1655</v>
      </c>
      <c r="AO14" s="31">
        <f>(AN14*E14)</f>
        <v>1040.9950000000001</v>
      </c>
      <c r="AP14" s="39">
        <f>IF(F14&gt;0,AO14*F14,AN14*E14)</f>
        <v>1040.9950000000001</v>
      </c>
      <c r="AQ14" s="28">
        <v>28</v>
      </c>
      <c r="AR14" s="51">
        <v>1</v>
      </c>
      <c r="AS14" s="51"/>
    </row>
    <row r="15" spans="1:45" s="20" customFormat="1" ht="15" customHeight="1">
      <c r="A15" s="24" t="s">
        <v>56</v>
      </c>
      <c r="B15" s="25">
        <v>33</v>
      </c>
      <c r="C15" s="81">
        <v>194.5</v>
      </c>
      <c r="D15" s="57">
        <f>C15/2.2046</f>
        <v>88.22462124648462</v>
      </c>
      <c r="E15" s="61">
        <v>0.6181</v>
      </c>
      <c r="F15" s="70"/>
      <c r="G15" s="26" t="s">
        <v>27</v>
      </c>
      <c r="H15" s="13">
        <v>198</v>
      </c>
      <c r="I15" s="27"/>
      <c r="J15" s="28"/>
      <c r="K15" s="29">
        <f>IF(J15&gt;0,0,I15)</f>
        <v>0</v>
      </c>
      <c r="L15" s="14"/>
      <c r="M15" s="28"/>
      <c r="N15" s="29">
        <f>IF(M15&gt;0,0,L15)</f>
        <v>0</v>
      </c>
      <c r="O15" s="14"/>
      <c r="P15" s="28"/>
      <c r="Q15" s="29">
        <f>IF(P15&gt;0,0,O15)</f>
        <v>0</v>
      </c>
      <c r="R15" s="21">
        <v>780</v>
      </c>
      <c r="S15" s="27"/>
      <c r="T15" s="28"/>
      <c r="U15" s="29">
        <f>IF(T15&gt;0,0,S15)</f>
        <v>0</v>
      </c>
      <c r="V15" s="14"/>
      <c r="W15" s="28"/>
      <c r="X15" s="29">
        <f>IF(W15&gt;0,0,V15)</f>
        <v>0</v>
      </c>
      <c r="Y15" s="14"/>
      <c r="Z15" s="28"/>
      <c r="AA15" s="29">
        <f>IF(Z15&gt;0,0,Y15)</f>
        <v>0</v>
      </c>
      <c r="AB15" s="21">
        <v>135</v>
      </c>
      <c r="AC15" s="58">
        <f>R15+AB15</f>
        <v>915</v>
      </c>
      <c r="AD15" s="14"/>
      <c r="AE15" s="28"/>
      <c r="AF15" s="29">
        <f>IF(AE15&gt;0,0,AD15)</f>
        <v>0</v>
      </c>
      <c r="AG15" s="14"/>
      <c r="AH15" s="28"/>
      <c r="AI15" s="29">
        <f>IF(AH15&gt;0,0,AG15)</f>
        <v>0</v>
      </c>
      <c r="AJ15" s="14"/>
      <c r="AK15" s="28"/>
      <c r="AL15" s="29">
        <f>IF(AK15&gt;0,0,AJ15)</f>
        <v>0</v>
      </c>
      <c r="AM15" s="21">
        <v>660</v>
      </c>
      <c r="AN15" s="30">
        <f>(AM15+AB15+R15)</f>
        <v>1575</v>
      </c>
      <c r="AO15" s="31">
        <f>(AN15*E15)</f>
        <v>973.5074999999999</v>
      </c>
      <c r="AP15" s="39">
        <f>IF(F15&gt;0,AO15*F15,AN15*E15)</f>
        <v>973.5074999999999</v>
      </c>
      <c r="AQ15" s="25">
        <v>33</v>
      </c>
      <c r="AR15" s="51">
        <v>2</v>
      </c>
      <c r="AS15" s="51"/>
    </row>
    <row r="16" spans="1:45" s="20" customFormat="1" ht="15" customHeight="1">
      <c r="A16" s="76" t="s">
        <v>83</v>
      </c>
      <c r="B16" s="25"/>
      <c r="C16" s="81"/>
      <c r="D16" s="56"/>
      <c r="E16" s="61"/>
      <c r="F16" s="70"/>
      <c r="G16" s="26"/>
      <c r="H16" s="13"/>
      <c r="I16" s="74"/>
      <c r="J16" s="28"/>
      <c r="K16" s="29"/>
      <c r="L16" s="14"/>
      <c r="M16" s="28"/>
      <c r="N16" s="29"/>
      <c r="O16" s="14"/>
      <c r="P16" s="28"/>
      <c r="Q16" s="29"/>
      <c r="R16" s="21"/>
      <c r="S16" s="27"/>
      <c r="T16" s="28"/>
      <c r="U16" s="29"/>
      <c r="V16" s="14"/>
      <c r="W16" s="28"/>
      <c r="X16" s="29"/>
      <c r="Y16" s="14"/>
      <c r="Z16" s="28"/>
      <c r="AA16" s="29"/>
      <c r="AB16" s="21"/>
      <c r="AC16" s="58"/>
      <c r="AD16" s="14"/>
      <c r="AE16" s="28"/>
      <c r="AF16" s="29"/>
      <c r="AG16" s="14"/>
      <c r="AH16" s="28"/>
      <c r="AI16" s="29"/>
      <c r="AJ16" s="14"/>
      <c r="AK16" s="28"/>
      <c r="AL16" s="29"/>
      <c r="AM16" s="21"/>
      <c r="AN16" s="30"/>
      <c r="AO16" s="31"/>
      <c r="AP16" s="39"/>
      <c r="AQ16" s="25"/>
      <c r="AR16" s="51"/>
      <c r="AS16" s="51"/>
    </row>
    <row r="17" spans="1:45" ht="12.75">
      <c r="A17" s="5" t="s">
        <v>63</v>
      </c>
      <c r="B17" s="6">
        <v>37</v>
      </c>
      <c r="C17" s="80">
        <v>215</v>
      </c>
      <c r="D17" s="56">
        <f>C17/2.2046</f>
        <v>97.52336024675678</v>
      </c>
      <c r="E17" s="64">
        <v>0.5882</v>
      </c>
      <c r="F17" s="66"/>
      <c r="G17" s="68" t="s">
        <v>27</v>
      </c>
      <c r="H17" s="8">
        <v>220</v>
      </c>
      <c r="I17" s="7"/>
      <c r="J17" s="6"/>
      <c r="K17" s="10">
        <f>IF(J17&gt;0,0,I17)</f>
        <v>0</v>
      </c>
      <c r="L17" s="7"/>
      <c r="M17" s="6"/>
      <c r="N17" s="10">
        <f>IF(M17&gt;0,0,L17)</f>
        <v>0</v>
      </c>
      <c r="O17" s="7"/>
      <c r="P17" s="6"/>
      <c r="Q17" s="10">
        <f>IF(P17&gt;0,0,O17)</f>
        <v>0</v>
      </c>
      <c r="R17" s="21">
        <v>755</v>
      </c>
      <c r="S17" s="9"/>
      <c r="T17" s="6"/>
      <c r="U17" s="10">
        <f>IF(T17&gt;0,0,S17)</f>
        <v>0</v>
      </c>
      <c r="V17" s="7"/>
      <c r="W17" s="6"/>
      <c r="X17" s="10">
        <f>IF(W17&gt;0,0,V17)</f>
        <v>0</v>
      </c>
      <c r="Y17" s="7"/>
      <c r="Z17" s="6"/>
      <c r="AA17" s="10">
        <f>IF(Z17&gt;0,0,Y17)</f>
        <v>0</v>
      </c>
      <c r="AB17" s="21">
        <v>500</v>
      </c>
      <c r="AC17" s="58">
        <f>R17+AB17</f>
        <v>1255</v>
      </c>
      <c r="AD17" s="7"/>
      <c r="AE17" s="6"/>
      <c r="AF17" s="10">
        <f>IF(AE17&gt;0,0,AD17)</f>
        <v>0</v>
      </c>
      <c r="AG17" s="7"/>
      <c r="AH17" s="6"/>
      <c r="AI17" s="10">
        <f>IF(AH17&gt;0,0,AG17)</f>
        <v>0</v>
      </c>
      <c r="AJ17" s="7"/>
      <c r="AK17" s="6"/>
      <c r="AL17" s="10">
        <f>IF(AK17&gt;0,0,AJ17)</f>
        <v>0</v>
      </c>
      <c r="AM17" s="21">
        <v>665</v>
      </c>
      <c r="AN17" s="11">
        <f>(AM17+AB17+R17)</f>
        <v>1920</v>
      </c>
      <c r="AO17" s="19">
        <f>(AN17*E17)</f>
        <v>1129.3439999999998</v>
      </c>
      <c r="AP17" s="39">
        <f>IF(F17&gt;0,AO17*F17,AN17*E17)</f>
        <v>1129.3439999999998</v>
      </c>
      <c r="AQ17" s="6">
        <v>37</v>
      </c>
      <c r="AR17" s="52">
        <v>1</v>
      </c>
      <c r="AS17" s="52"/>
    </row>
    <row r="18" spans="1:45" s="20" customFormat="1" ht="15" customHeight="1">
      <c r="A18" s="24" t="s">
        <v>47</v>
      </c>
      <c r="B18" s="6">
        <v>34</v>
      </c>
      <c r="C18" s="80">
        <v>217.5</v>
      </c>
      <c r="D18" s="56">
        <f>C18/2.2046</f>
        <v>98.65735280776558</v>
      </c>
      <c r="E18" s="61">
        <v>0.5848</v>
      </c>
      <c r="F18" s="70"/>
      <c r="G18" s="26" t="s">
        <v>27</v>
      </c>
      <c r="H18" s="13">
        <v>220</v>
      </c>
      <c r="I18" s="9"/>
      <c r="J18" s="6"/>
      <c r="K18" s="10">
        <f>IF(J18&gt;0,0,I18)</f>
        <v>0</v>
      </c>
      <c r="L18" s="7"/>
      <c r="M18" s="6"/>
      <c r="N18" s="10">
        <f>IF(M18&gt;0,0,L18)</f>
        <v>0</v>
      </c>
      <c r="O18" s="7"/>
      <c r="P18" s="6"/>
      <c r="Q18" s="10">
        <f>IF(P18&gt;0,0,O18)</f>
        <v>0</v>
      </c>
      <c r="R18" s="21">
        <v>755</v>
      </c>
      <c r="S18" s="9"/>
      <c r="T18" s="6"/>
      <c r="U18" s="10">
        <f>IF(T18&gt;0,0,S18)</f>
        <v>0</v>
      </c>
      <c r="V18" s="7"/>
      <c r="W18" s="6"/>
      <c r="X18" s="10">
        <f>IF(W18&gt;0,0,V18)</f>
        <v>0</v>
      </c>
      <c r="Y18" s="7"/>
      <c r="Z18" s="6"/>
      <c r="AA18" s="10">
        <f>IF(Z18&gt;0,0,Y18)</f>
        <v>0</v>
      </c>
      <c r="AB18" s="21">
        <v>520</v>
      </c>
      <c r="AC18" s="58">
        <f>R18+AB18</f>
        <v>1275</v>
      </c>
      <c r="AD18" s="7"/>
      <c r="AE18" s="6"/>
      <c r="AF18" s="10">
        <f>IF(AE18&gt;0,0,AD18)</f>
        <v>0</v>
      </c>
      <c r="AG18" s="7"/>
      <c r="AH18" s="6"/>
      <c r="AI18" s="10">
        <f>IF(AH18&gt;0,0,AG18)</f>
        <v>0</v>
      </c>
      <c r="AJ18" s="7"/>
      <c r="AK18" s="6"/>
      <c r="AL18" s="10">
        <f>IF(AK18&gt;0,0,AJ18)</f>
        <v>0</v>
      </c>
      <c r="AM18" s="21">
        <v>640</v>
      </c>
      <c r="AN18" s="11">
        <f>(AM18+AB18+R18)</f>
        <v>1915</v>
      </c>
      <c r="AO18" s="19">
        <f>(AN18*E18)</f>
        <v>1119.892</v>
      </c>
      <c r="AP18" s="39">
        <f>IF(F18&gt;0,AO18*F18,AN18*E18)</f>
        <v>1119.892</v>
      </c>
      <c r="AQ18" s="6">
        <v>34</v>
      </c>
      <c r="AR18" s="52">
        <v>2</v>
      </c>
      <c r="AS18" s="52"/>
    </row>
    <row r="19" spans="1:45" s="32" customFormat="1" ht="12.75">
      <c r="A19" s="24" t="s">
        <v>61</v>
      </c>
      <c r="B19" s="28">
        <v>25</v>
      </c>
      <c r="C19" s="79">
        <v>217.5</v>
      </c>
      <c r="D19" s="56">
        <f>C19/2.2046</f>
        <v>98.65735280776558</v>
      </c>
      <c r="E19" s="63">
        <v>0.5848</v>
      </c>
      <c r="F19" s="47"/>
      <c r="G19" s="48" t="s">
        <v>27</v>
      </c>
      <c r="H19" s="13">
        <v>220</v>
      </c>
      <c r="I19" s="27"/>
      <c r="J19" s="28"/>
      <c r="K19" s="29">
        <f>IF(J19&gt;0,0,I19)</f>
        <v>0</v>
      </c>
      <c r="L19" s="14"/>
      <c r="M19" s="28"/>
      <c r="N19" s="29">
        <f>IF(M19&gt;0,0,L19)</f>
        <v>0</v>
      </c>
      <c r="O19" s="14"/>
      <c r="P19" s="28"/>
      <c r="Q19" s="29">
        <f>IF(P19&gt;0,0,O19)</f>
        <v>0</v>
      </c>
      <c r="R19" s="21">
        <v>495</v>
      </c>
      <c r="S19" s="27"/>
      <c r="T19" s="28"/>
      <c r="U19" s="29">
        <f>IF(T19&gt;0,0,S19)</f>
        <v>0</v>
      </c>
      <c r="V19" s="14"/>
      <c r="W19" s="28"/>
      <c r="X19" s="29">
        <f>IF(W19&gt;0,0,V19)</f>
        <v>0</v>
      </c>
      <c r="Y19" s="14"/>
      <c r="Z19" s="28"/>
      <c r="AA19" s="29">
        <f>IF(Z19&gt;0,0,Y19)</f>
        <v>0</v>
      </c>
      <c r="AB19" s="21">
        <v>400</v>
      </c>
      <c r="AC19" s="58">
        <f>R19+AB19</f>
        <v>895</v>
      </c>
      <c r="AD19" s="14"/>
      <c r="AE19" s="28"/>
      <c r="AF19" s="29">
        <f>IF(AE19&gt;0,0,AD19)</f>
        <v>0</v>
      </c>
      <c r="AG19" s="14"/>
      <c r="AH19" s="28"/>
      <c r="AI19" s="29">
        <f>IF(AH19&gt;0,0,AG19)</f>
        <v>0</v>
      </c>
      <c r="AJ19" s="14"/>
      <c r="AK19" s="28"/>
      <c r="AL19" s="29">
        <f>IF(AK19&gt;0,0,AJ19)</f>
        <v>0</v>
      </c>
      <c r="AM19" s="21">
        <v>525</v>
      </c>
      <c r="AN19" s="30">
        <f>(AM19+AB19+R19)</f>
        <v>1420</v>
      </c>
      <c r="AO19" s="31">
        <f>(AN19*E19)</f>
        <v>830.4159999999999</v>
      </c>
      <c r="AP19" s="39">
        <f>IF(F19&gt;0,AO19*F19,AN19*E19)</f>
        <v>830.4159999999999</v>
      </c>
      <c r="AQ19" s="28">
        <v>25</v>
      </c>
      <c r="AR19" s="51">
        <v>3</v>
      </c>
      <c r="AS19" s="51"/>
    </row>
    <row r="20" spans="1:45" s="32" customFormat="1" ht="12.75">
      <c r="A20" s="24" t="s">
        <v>59</v>
      </c>
      <c r="B20" s="28">
        <v>39</v>
      </c>
      <c r="C20" s="79">
        <v>206.5</v>
      </c>
      <c r="D20" s="56">
        <f>C20/2.2046</f>
        <v>93.66778553932686</v>
      </c>
      <c r="E20" s="63">
        <v>0.6027</v>
      </c>
      <c r="F20" s="37"/>
      <c r="G20" s="38" t="s">
        <v>27</v>
      </c>
      <c r="H20" s="34">
        <v>220</v>
      </c>
      <c r="I20" s="14"/>
      <c r="J20" s="28"/>
      <c r="K20" s="29">
        <f>IF(J20&gt;0,0,I20)</f>
        <v>0</v>
      </c>
      <c r="L20" s="14"/>
      <c r="M20" s="28"/>
      <c r="N20" s="29">
        <f>IF(M20&gt;0,0,L20)</f>
        <v>0</v>
      </c>
      <c r="O20" s="14"/>
      <c r="P20" s="28"/>
      <c r="Q20" s="29">
        <f>IF(P20&gt;0,0,O20)</f>
        <v>0</v>
      </c>
      <c r="R20" s="21">
        <v>235</v>
      </c>
      <c r="S20" s="27"/>
      <c r="T20" s="28"/>
      <c r="U20" s="29">
        <f>IF(T20&gt;0,0,S20)</f>
        <v>0</v>
      </c>
      <c r="V20" s="14"/>
      <c r="W20" s="28"/>
      <c r="X20" s="29">
        <f>IF(W20&gt;0,0,V20)</f>
        <v>0</v>
      </c>
      <c r="Y20" s="14"/>
      <c r="Z20" s="28"/>
      <c r="AA20" s="29">
        <f>IF(Z20&gt;0,0,Y20)</f>
        <v>0</v>
      </c>
      <c r="AB20" s="21">
        <v>295</v>
      </c>
      <c r="AC20" s="58">
        <f>R20+AB20</f>
        <v>530</v>
      </c>
      <c r="AD20" s="14"/>
      <c r="AE20" s="28"/>
      <c r="AF20" s="29">
        <f>IF(AE20&gt;0,0,AD20)</f>
        <v>0</v>
      </c>
      <c r="AG20" s="14"/>
      <c r="AH20" s="28"/>
      <c r="AI20" s="29">
        <f>IF(AH20&gt;0,0,AG20)</f>
        <v>0</v>
      </c>
      <c r="AJ20" s="14"/>
      <c r="AK20" s="28"/>
      <c r="AL20" s="29">
        <f>IF(AK20&gt;0,0,AJ20)</f>
        <v>0</v>
      </c>
      <c r="AM20" s="21">
        <v>275</v>
      </c>
      <c r="AN20" s="30">
        <f>(AM20+AB20+R20)</f>
        <v>805</v>
      </c>
      <c r="AO20" s="31">
        <f>(AN20*E20)</f>
        <v>485.1735</v>
      </c>
      <c r="AP20" s="39">
        <f>IF(F20&gt;0,AO20*F20,AN20*E20)</f>
        <v>485.1735</v>
      </c>
      <c r="AQ20" s="28">
        <v>39</v>
      </c>
      <c r="AR20" s="51"/>
      <c r="AS20" s="51"/>
    </row>
    <row r="21" spans="1:45" s="32" customFormat="1" ht="12.75">
      <c r="A21" s="76" t="s">
        <v>84</v>
      </c>
      <c r="B21" s="28"/>
      <c r="C21" s="79"/>
      <c r="D21" s="57"/>
      <c r="E21" s="63"/>
      <c r="F21" s="37"/>
      <c r="G21" s="50"/>
      <c r="H21" s="34"/>
      <c r="I21" s="74"/>
      <c r="J21" s="28"/>
      <c r="K21" s="29"/>
      <c r="L21" s="14"/>
      <c r="M21" s="28"/>
      <c r="N21" s="29"/>
      <c r="O21" s="14"/>
      <c r="P21" s="28"/>
      <c r="Q21" s="29"/>
      <c r="R21" s="21"/>
      <c r="S21" s="27"/>
      <c r="T21" s="28"/>
      <c r="U21" s="29"/>
      <c r="V21" s="14"/>
      <c r="W21" s="28"/>
      <c r="X21" s="29"/>
      <c r="Y21" s="14"/>
      <c r="Z21" s="28"/>
      <c r="AA21" s="29"/>
      <c r="AB21" s="21"/>
      <c r="AC21" s="58"/>
      <c r="AD21" s="14"/>
      <c r="AE21" s="28"/>
      <c r="AF21" s="29"/>
      <c r="AG21" s="14"/>
      <c r="AH21" s="28"/>
      <c r="AI21" s="29"/>
      <c r="AJ21" s="14"/>
      <c r="AK21" s="28"/>
      <c r="AL21" s="29"/>
      <c r="AM21" s="21"/>
      <c r="AN21" s="30"/>
      <c r="AO21" s="31"/>
      <c r="AP21" s="39"/>
      <c r="AQ21" s="28"/>
      <c r="AR21" s="51"/>
      <c r="AS21" s="51"/>
    </row>
    <row r="22" spans="1:45" s="20" customFormat="1" ht="15" customHeight="1">
      <c r="A22" s="5" t="s">
        <v>48</v>
      </c>
      <c r="B22" s="6">
        <v>35</v>
      </c>
      <c r="C22" s="80">
        <v>240.5</v>
      </c>
      <c r="D22" s="56">
        <f>C22/2.2046</f>
        <v>109.09008436904654</v>
      </c>
      <c r="E22" s="61">
        <v>0.564</v>
      </c>
      <c r="F22" s="70"/>
      <c r="G22" s="26" t="s">
        <v>27</v>
      </c>
      <c r="H22" s="8">
        <v>242</v>
      </c>
      <c r="I22" s="9"/>
      <c r="J22" s="6"/>
      <c r="K22" s="10">
        <f>IF(J22&gt;0,0,I22)</f>
        <v>0</v>
      </c>
      <c r="L22" s="7"/>
      <c r="M22" s="6"/>
      <c r="N22" s="10">
        <f>IF(M22&gt;0,0,L22)</f>
        <v>0</v>
      </c>
      <c r="O22" s="7"/>
      <c r="P22" s="6"/>
      <c r="Q22" s="10">
        <f>IF(P22&gt;0,0,O22)</f>
        <v>0</v>
      </c>
      <c r="R22" s="21">
        <v>905</v>
      </c>
      <c r="S22" s="9"/>
      <c r="T22" s="6"/>
      <c r="U22" s="10">
        <f>IF(T22&gt;0,0,S22)</f>
        <v>0</v>
      </c>
      <c r="V22" s="7"/>
      <c r="W22" s="6"/>
      <c r="X22" s="10">
        <f>IF(W22&gt;0,0,V22)</f>
        <v>0</v>
      </c>
      <c r="Y22" s="7"/>
      <c r="Z22" s="6"/>
      <c r="AA22" s="10">
        <f>IF(Z22&gt;0,0,Y22)</f>
        <v>0</v>
      </c>
      <c r="AB22" s="21">
        <v>505</v>
      </c>
      <c r="AC22" s="58">
        <f>R22+AB22</f>
        <v>1410</v>
      </c>
      <c r="AD22" s="7"/>
      <c r="AE22" s="6"/>
      <c r="AF22" s="10">
        <f>IF(AE22&gt;0,0,AD22)</f>
        <v>0</v>
      </c>
      <c r="AG22" s="7"/>
      <c r="AH22" s="6"/>
      <c r="AI22" s="10">
        <f>IF(AH22&gt;0,0,AG22)</f>
        <v>0</v>
      </c>
      <c r="AJ22" s="7"/>
      <c r="AK22" s="6"/>
      <c r="AL22" s="10">
        <f>IF(AK22&gt;0,0,AJ22)</f>
        <v>0</v>
      </c>
      <c r="AM22" s="21">
        <v>660</v>
      </c>
      <c r="AN22" s="11">
        <f>(AM22+AB22+R22)</f>
        <v>2070</v>
      </c>
      <c r="AO22" s="19">
        <f>(AN22*E22)</f>
        <v>1167.4799999999998</v>
      </c>
      <c r="AP22" s="39">
        <f>IF(F22&gt;0,AO22*F22,AN22*E22)</f>
        <v>1167.4799999999998</v>
      </c>
      <c r="AQ22" s="6">
        <v>35</v>
      </c>
      <c r="AR22" s="52">
        <v>1</v>
      </c>
      <c r="AS22" s="52"/>
    </row>
    <row r="23" spans="1:45" s="32" customFormat="1" ht="12.75">
      <c r="A23" s="24" t="s">
        <v>60</v>
      </c>
      <c r="B23" s="28">
        <v>28</v>
      </c>
      <c r="C23" s="79">
        <v>235</v>
      </c>
      <c r="D23" s="56">
        <f>C23/2.2046</f>
        <v>106.59530073482718</v>
      </c>
      <c r="E23" s="63">
        <v>0.5675</v>
      </c>
      <c r="F23" s="49"/>
      <c r="G23" s="50" t="s">
        <v>27</v>
      </c>
      <c r="H23" s="13">
        <v>242</v>
      </c>
      <c r="I23" s="27"/>
      <c r="J23" s="28"/>
      <c r="K23" s="29">
        <f>IF(J23&gt;0,0,I23)</f>
        <v>0</v>
      </c>
      <c r="L23" s="14"/>
      <c r="M23" s="28"/>
      <c r="N23" s="29">
        <f>IF(M23&gt;0,0,L23)</f>
        <v>0</v>
      </c>
      <c r="O23" s="14"/>
      <c r="P23" s="28"/>
      <c r="Q23" s="29">
        <f>IF(P23&gt;0,0,O23)</f>
        <v>0</v>
      </c>
      <c r="R23" s="21">
        <v>335</v>
      </c>
      <c r="S23" s="27"/>
      <c r="T23" s="28"/>
      <c r="U23" s="29">
        <f>IF(T23&gt;0,0,S23)</f>
        <v>0</v>
      </c>
      <c r="V23" s="14"/>
      <c r="W23" s="28"/>
      <c r="X23" s="29">
        <f>IF(W23&gt;0,0,V23)</f>
        <v>0</v>
      </c>
      <c r="Y23" s="14"/>
      <c r="Z23" s="28"/>
      <c r="AA23" s="29">
        <f>IF(Z23&gt;0,0,Y23)</f>
        <v>0</v>
      </c>
      <c r="AB23" s="21">
        <v>250</v>
      </c>
      <c r="AC23" s="58">
        <f>R23+AB23</f>
        <v>585</v>
      </c>
      <c r="AD23" s="14"/>
      <c r="AE23" s="28"/>
      <c r="AF23" s="29">
        <f>IF(AE23&gt;0,0,AD23)</f>
        <v>0</v>
      </c>
      <c r="AG23" s="14"/>
      <c r="AH23" s="28"/>
      <c r="AI23" s="29">
        <f>IF(AH23&gt;0,0,AG23)</f>
        <v>0</v>
      </c>
      <c r="AJ23" s="14"/>
      <c r="AK23" s="28"/>
      <c r="AL23" s="29">
        <f>IF(AK23&gt;0,0,AJ23)</f>
        <v>0</v>
      </c>
      <c r="AM23" s="21">
        <v>385</v>
      </c>
      <c r="AN23" s="30">
        <f>(AM23+AB23+R23)</f>
        <v>970</v>
      </c>
      <c r="AO23" s="31">
        <f>(AN23*E23)</f>
        <v>550.475</v>
      </c>
      <c r="AP23" s="39">
        <f>IF(F23&gt;0,AO23*F23,AN23*E23)</f>
        <v>550.475</v>
      </c>
      <c r="AQ23" s="28">
        <v>28</v>
      </c>
      <c r="AR23" s="51">
        <v>2</v>
      </c>
      <c r="AS23" s="51"/>
    </row>
    <row r="24" spans="1:45" s="32" customFormat="1" ht="12.75">
      <c r="A24" s="24" t="s">
        <v>54</v>
      </c>
      <c r="B24" s="28">
        <v>33</v>
      </c>
      <c r="C24" s="79">
        <v>240.5</v>
      </c>
      <c r="D24" s="56">
        <f>C24/2.2046</f>
        <v>109.09008436904654</v>
      </c>
      <c r="E24" s="63">
        <v>0.5637</v>
      </c>
      <c r="F24" s="37"/>
      <c r="G24" s="38" t="s">
        <v>27</v>
      </c>
      <c r="H24" s="34">
        <v>242</v>
      </c>
      <c r="I24" s="14"/>
      <c r="J24" s="28"/>
      <c r="K24" s="29">
        <f>IF(J24&gt;0,0,I24)</f>
        <v>0</v>
      </c>
      <c r="L24" s="14"/>
      <c r="M24" s="28"/>
      <c r="N24" s="29">
        <f>IF(M24&gt;0,0,L24)</f>
        <v>0</v>
      </c>
      <c r="O24" s="14"/>
      <c r="P24" s="28"/>
      <c r="Q24" s="29">
        <f>IF(P24&gt;0,0,O24)</f>
        <v>0</v>
      </c>
      <c r="R24" s="21">
        <f>IF(COUNT(J24,M24)&gt;2,"out",MAX(K24,N24,Q24))</f>
        <v>0</v>
      </c>
      <c r="S24" s="27"/>
      <c r="T24" s="28"/>
      <c r="U24" s="29">
        <f>IF(T24&gt;0,0,S24)</f>
        <v>0</v>
      </c>
      <c r="V24" s="14"/>
      <c r="W24" s="28"/>
      <c r="X24" s="29">
        <f>IF(W24&gt;0,0,V24)</f>
        <v>0</v>
      </c>
      <c r="Y24" s="14"/>
      <c r="Z24" s="28"/>
      <c r="AA24" s="29">
        <f>IF(Z24&gt;0,0,Y24)</f>
        <v>0</v>
      </c>
      <c r="AB24" s="21">
        <v>605</v>
      </c>
      <c r="AC24" s="58">
        <f>R24+AB24</f>
        <v>605</v>
      </c>
      <c r="AD24" s="14"/>
      <c r="AE24" s="28"/>
      <c r="AF24" s="29">
        <f>IF(AE24&gt;0,0,AD24)</f>
        <v>0</v>
      </c>
      <c r="AG24" s="14"/>
      <c r="AH24" s="28"/>
      <c r="AI24" s="29">
        <f>IF(AH24&gt;0,0,AG24)</f>
        <v>0</v>
      </c>
      <c r="AJ24" s="14"/>
      <c r="AK24" s="28"/>
      <c r="AL24" s="29">
        <f>IF(AK24&gt;0,0,AJ24)</f>
        <v>0</v>
      </c>
      <c r="AM24" s="21">
        <f>MAX(AF24,AI24,AL24)</f>
        <v>0</v>
      </c>
      <c r="AN24" s="30">
        <f>(AM24+AB24+R24)</f>
        <v>605</v>
      </c>
      <c r="AO24" s="31">
        <f>(AN24*E24)</f>
        <v>341.0385</v>
      </c>
      <c r="AP24" s="39">
        <f>IF(F24&gt;0,AO24*F24,AN24*E24)</f>
        <v>341.0385</v>
      </c>
      <c r="AQ24" s="28">
        <v>33</v>
      </c>
      <c r="AR24" s="51"/>
      <c r="AS24" s="51"/>
    </row>
    <row r="25" spans="1:45" s="32" customFormat="1" ht="12.75">
      <c r="A25" s="76" t="s">
        <v>85</v>
      </c>
      <c r="B25" s="28"/>
      <c r="C25" s="79"/>
      <c r="D25" s="57"/>
      <c r="E25" s="63"/>
      <c r="F25" s="37"/>
      <c r="G25" s="38"/>
      <c r="H25" s="34"/>
      <c r="I25" s="14"/>
      <c r="J25" s="28"/>
      <c r="K25" s="29"/>
      <c r="L25" s="14"/>
      <c r="M25" s="28"/>
      <c r="N25" s="29"/>
      <c r="O25" s="14"/>
      <c r="P25" s="28"/>
      <c r="Q25" s="29"/>
      <c r="R25" s="21"/>
      <c r="S25" s="27"/>
      <c r="T25" s="28"/>
      <c r="U25" s="29"/>
      <c r="V25" s="14"/>
      <c r="W25" s="28"/>
      <c r="X25" s="29"/>
      <c r="Y25" s="14"/>
      <c r="Z25" s="28"/>
      <c r="AA25" s="29"/>
      <c r="AB25" s="21"/>
      <c r="AC25" s="58"/>
      <c r="AD25" s="14"/>
      <c r="AE25" s="28"/>
      <c r="AF25" s="29"/>
      <c r="AG25" s="14"/>
      <c r="AH25" s="28"/>
      <c r="AI25" s="29"/>
      <c r="AJ25" s="14"/>
      <c r="AK25" s="28"/>
      <c r="AL25" s="29"/>
      <c r="AM25" s="21"/>
      <c r="AN25" s="30"/>
      <c r="AO25" s="31"/>
      <c r="AP25" s="39"/>
      <c r="AQ25" s="28"/>
      <c r="AR25" s="51"/>
      <c r="AS25" s="51"/>
    </row>
    <row r="26" spans="1:45" s="32" customFormat="1" ht="15" customHeight="1">
      <c r="A26" s="24" t="s">
        <v>68</v>
      </c>
      <c r="B26" s="28">
        <v>23</v>
      </c>
      <c r="C26" s="79">
        <v>268</v>
      </c>
      <c r="D26" s="56">
        <f>C26/2.2046</f>
        <v>121.56400254014333</v>
      </c>
      <c r="E26" s="63">
        <v>0.5493</v>
      </c>
      <c r="F26" s="35"/>
      <c r="G26" s="73" t="s">
        <v>27</v>
      </c>
      <c r="H26" s="34">
        <v>275</v>
      </c>
      <c r="I26" s="14"/>
      <c r="J26" s="28"/>
      <c r="K26" s="29">
        <f>IF(J26&gt;0,0,I26)</f>
        <v>0</v>
      </c>
      <c r="L26" s="14"/>
      <c r="M26" s="28"/>
      <c r="N26" s="29">
        <f>IF(M26&gt;0,0,L26)</f>
        <v>0</v>
      </c>
      <c r="O26" s="14"/>
      <c r="P26" s="28"/>
      <c r="Q26" s="29">
        <f>IF(P26&gt;0,0,O26)</f>
        <v>0</v>
      </c>
      <c r="R26" s="21">
        <v>600</v>
      </c>
      <c r="S26" s="27"/>
      <c r="T26" s="28"/>
      <c r="U26" s="29">
        <f>IF(T26&gt;0,0,S26)</f>
        <v>0</v>
      </c>
      <c r="V26" s="14"/>
      <c r="W26" s="28"/>
      <c r="X26" s="29">
        <f>IF(W26&gt;0,0,V26)</f>
        <v>0</v>
      </c>
      <c r="Y26" s="14"/>
      <c r="Z26" s="28"/>
      <c r="AA26" s="29">
        <f>IF(Z26&gt;0,0,Y26)</f>
        <v>0</v>
      </c>
      <c r="AB26" s="21">
        <v>475</v>
      </c>
      <c r="AC26" s="58">
        <f>R26+AB26</f>
        <v>1075</v>
      </c>
      <c r="AD26" s="14"/>
      <c r="AE26" s="28"/>
      <c r="AF26" s="29">
        <f>IF(AE26&gt;0,0,AD26)</f>
        <v>0</v>
      </c>
      <c r="AG26" s="14"/>
      <c r="AH26" s="28"/>
      <c r="AI26" s="29">
        <f>IF(AH26&gt;0,0,AG26)</f>
        <v>0</v>
      </c>
      <c r="AJ26" s="14"/>
      <c r="AK26" s="28"/>
      <c r="AL26" s="29">
        <f>IF(AK26&gt;0,0,AJ26)</f>
        <v>0</v>
      </c>
      <c r="AM26" s="21">
        <v>605</v>
      </c>
      <c r="AN26" s="30">
        <f>(AM26+AB26+R26)</f>
        <v>1680</v>
      </c>
      <c r="AO26" s="31">
        <f>(AN26*E26)</f>
        <v>922.8240000000001</v>
      </c>
      <c r="AP26" s="39">
        <f>IF(F26&gt;0,AO26*F26,AN26*E26)</f>
        <v>922.8240000000001</v>
      </c>
      <c r="AQ26" s="28">
        <v>23</v>
      </c>
      <c r="AR26" s="51">
        <v>1</v>
      </c>
      <c r="AS26" s="51"/>
    </row>
    <row r="27" spans="1:45" s="32" customFormat="1" ht="15" customHeight="1">
      <c r="A27" s="76" t="s">
        <v>86</v>
      </c>
      <c r="B27" s="28"/>
      <c r="C27" s="79"/>
      <c r="D27" s="56"/>
      <c r="E27" s="63"/>
      <c r="F27" s="35"/>
      <c r="G27" s="73"/>
      <c r="H27" s="34"/>
      <c r="I27" s="14"/>
      <c r="J27" s="28"/>
      <c r="K27" s="29"/>
      <c r="L27" s="14"/>
      <c r="M27" s="28"/>
      <c r="N27" s="29"/>
      <c r="O27" s="14"/>
      <c r="P27" s="28"/>
      <c r="Q27" s="29"/>
      <c r="R27" s="21"/>
      <c r="S27" s="27"/>
      <c r="T27" s="28"/>
      <c r="U27" s="29"/>
      <c r="V27" s="14"/>
      <c r="W27" s="28"/>
      <c r="X27" s="29"/>
      <c r="Y27" s="14"/>
      <c r="Z27" s="28"/>
      <c r="AA27" s="29"/>
      <c r="AB27" s="21"/>
      <c r="AC27" s="58"/>
      <c r="AD27" s="14"/>
      <c r="AE27" s="28"/>
      <c r="AF27" s="29"/>
      <c r="AG27" s="14"/>
      <c r="AH27" s="28"/>
      <c r="AI27" s="29"/>
      <c r="AJ27" s="14"/>
      <c r="AK27" s="28"/>
      <c r="AL27" s="29"/>
      <c r="AM27" s="21"/>
      <c r="AN27" s="30"/>
      <c r="AO27" s="31"/>
      <c r="AP27" s="39"/>
      <c r="AQ27" s="28"/>
      <c r="AR27" s="51"/>
      <c r="AS27" s="51"/>
    </row>
    <row r="28" spans="1:45" s="32" customFormat="1" ht="15" customHeight="1">
      <c r="A28" s="23" t="s">
        <v>49</v>
      </c>
      <c r="B28" s="28">
        <v>39</v>
      </c>
      <c r="C28" s="79">
        <v>343</v>
      </c>
      <c r="D28" s="57">
        <f>C28/2.2046</f>
        <v>155.5837793704073</v>
      </c>
      <c r="E28" s="63">
        <v>0.5189</v>
      </c>
      <c r="F28" s="35"/>
      <c r="G28" s="73" t="s">
        <v>27</v>
      </c>
      <c r="H28" s="34" t="s">
        <v>50</v>
      </c>
      <c r="I28" s="14"/>
      <c r="J28" s="28"/>
      <c r="K28" s="29">
        <f>IF(J28&gt;0,0,I28)</f>
        <v>0</v>
      </c>
      <c r="L28" s="14"/>
      <c r="M28" s="28"/>
      <c r="N28" s="29">
        <f>IF(M28&gt;0,0,L28)</f>
        <v>0</v>
      </c>
      <c r="O28" s="14"/>
      <c r="P28" s="28"/>
      <c r="Q28" s="29">
        <f>IF(P28&gt;0,0,O28)</f>
        <v>0</v>
      </c>
      <c r="R28" s="21">
        <v>935</v>
      </c>
      <c r="S28" s="27"/>
      <c r="T28" s="28"/>
      <c r="U28" s="29">
        <f>IF(T28&gt;0,0,S28)</f>
        <v>0</v>
      </c>
      <c r="V28" s="14"/>
      <c r="W28" s="28"/>
      <c r="X28" s="29">
        <f>IF(W28&gt;0,0,V28)</f>
        <v>0</v>
      </c>
      <c r="Y28" s="14"/>
      <c r="Z28" s="28"/>
      <c r="AA28" s="29">
        <f>IF(Z28&gt;0,0,Y28)</f>
        <v>0</v>
      </c>
      <c r="AB28" s="21">
        <v>675</v>
      </c>
      <c r="AC28" s="58">
        <f>R28+AB28</f>
        <v>1610</v>
      </c>
      <c r="AD28" s="14"/>
      <c r="AE28" s="28"/>
      <c r="AF28" s="29">
        <f>IF(AE28&gt;0,0,AD28)</f>
        <v>0</v>
      </c>
      <c r="AG28" s="14"/>
      <c r="AH28" s="28"/>
      <c r="AI28" s="29">
        <f>IF(AH28&gt;0,0,AG28)</f>
        <v>0</v>
      </c>
      <c r="AJ28" s="14"/>
      <c r="AK28" s="28"/>
      <c r="AL28" s="29">
        <f>IF(AK28&gt;0,0,AJ28)</f>
        <v>0</v>
      </c>
      <c r="AM28" s="21">
        <v>675</v>
      </c>
      <c r="AN28" s="30">
        <f>(AM28+AB28+R28)</f>
        <v>2285</v>
      </c>
      <c r="AO28" s="31">
        <f>(AN28*E28)</f>
        <v>1185.6865</v>
      </c>
      <c r="AP28" s="39">
        <f>IF(F28&gt;0,AO28*F28,AN28*E28)</f>
        <v>1185.6865</v>
      </c>
      <c r="AQ28" s="28">
        <v>39</v>
      </c>
      <c r="AR28" s="51">
        <v>1</v>
      </c>
      <c r="AS28" s="51" t="s">
        <v>98</v>
      </c>
    </row>
    <row r="29" spans="1:45" s="32" customFormat="1" ht="15" customHeight="1">
      <c r="A29" s="59" t="s">
        <v>87</v>
      </c>
      <c r="B29" s="28"/>
      <c r="C29" s="79"/>
      <c r="D29" s="57"/>
      <c r="E29" s="63"/>
      <c r="F29" s="35"/>
      <c r="G29" s="73"/>
      <c r="H29" s="34"/>
      <c r="I29" s="14"/>
      <c r="J29" s="28"/>
      <c r="K29" s="29"/>
      <c r="L29" s="14"/>
      <c r="M29" s="28"/>
      <c r="N29" s="29"/>
      <c r="O29" s="14"/>
      <c r="P29" s="28"/>
      <c r="Q29" s="29"/>
      <c r="R29" s="21"/>
      <c r="S29" s="27"/>
      <c r="T29" s="28"/>
      <c r="U29" s="29"/>
      <c r="V29" s="14"/>
      <c r="W29" s="28"/>
      <c r="X29" s="29"/>
      <c r="Y29" s="14"/>
      <c r="Z29" s="28"/>
      <c r="AA29" s="29"/>
      <c r="AB29" s="21"/>
      <c r="AC29" s="58"/>
      <c r="AD29" s="14"/>
      <c r="AE29" s="28"/>
      <c r="AF29" s="29"/>
      <c r="AG29" s="14"/>
      <c r="AH29" s="28"/>
      <c r="AI29" s="29"/>
      <c r="AJ29" s="14"/>
      <c r="AK29" s="28"/>
      <c r="AL29" s="29"/>
      <c r="AM29" s="21"/>
      <c r="AN29" s="30"/>
      <c r="AO29" s="31"/>
      <c r="AP29" s="39"/>
      <c r="AQ29" s="28"/>
      <c r="AR29" s="51"/>
      <c r="AS29" s="51"/>
    </row>
    <row r="30" spans="1:45" s="32" customFormat="1" ht="15" customHeight="1">
      <c r="A30" s="18" t="s">
        <v>45</v>
      </c>
      <c r="B30" s="6">
        <v>38</v>
      </c>
      <c r="C30" s="80">
        <v>175.5</v>
      </c>
      <c r="D30" s="56">
        <f>C30/2.2046</f>
        <v>79.60627778281774</v>
      </c>
      <c r="E30" s="61">
        <v>0.66</v>
      </c>
      <c r="F30" s="71"/>
      <c r="G30" s="67" t="s">
        <v>77</v>
      </c>
      <c r="H30" s="34">
        <v>181</v>
      </c>
      <c r="I30" s="14"/>
      <c r="J30" s="28"/>
      <c r="K30" s="29">
        <f>IF(J30&gt;0,0,I30)</f>
        <v>0</v>
      </c>
      <c r="L30" s="14"/>
      <c r="M30" s="28"/>
      <c r="N30" s="29">
        <f>IF(M30&gt;0,0,L30)</f>
        <v>0</v>
      </c>
      <c r="O30" s="14"/>
      <c r="P30" s="28"/>
      <c r="Q30" s="29">
        <f>IF(P30&gt;0,0,O30)</f>
        <v>0</v>
      </c>
      <c r="R30" s="21">
        <v>475</v>
      </c>
      <c r="S30" s="27"/>
      <c r="T30" s="28"/>
      <c r="U30" s="29">
        <f>IF(T30&gt;0,0,S30)</f>
        <v>0</v>
      </c>
      <c r="V30" s="14"/>
      <c r="W30" s="28"/>
      <c r="X30" s="29">
        <f>IF(W30&gt;0,0,V30)</f>
        <v>0</v>
      </c>
      <c r="Y30" s="14"/>
      <c r="Z30" s="28"/>
      <c r="AA30" s="29">
        <f>IF(Z30&gt;0,0,Y30)</f>
        <v>0</v>
      </c>
      <c r="AB30" s="21">
        <v>325</v>
      </c>
      <c r="AC30" s="58">
        <f>R30+AB30</f>
        <v>800</v>
      </c>
      <c r="AD30" s="14"/>
      <c r="AE30" s="28"/>
      <c r="AF30" s="29">
        <f>IF(AE30&gt;0,0,AD30)</f>
        <v>0</v>
      </c>
      <c r="AG30" s="14"/>
      <c r="AH30" s="28"/>
      <c r="AI30" s="29">
        <f>IF(AH30&gt;0,0,AG30)</f>
        <v>0</v>
      </c>
      <c r="AJ30" s="14"/>
      <c r="AK30" s="28"/>
      <c r="AL30" s="29">
        <f>IF(AK30&gt;0,0,AJ30)</f>
        <v>0</v>
      </c>
      <c r="AM30" s="21">
        <v>475</v>
      </c>
      <c r="AN30" s="30">
        <f>(AM30+AB30+R30)</f>
        <v>1275</v>
      </c>
      <c r="AO30" s="31">
        <f>(AN30*E30)</f>
        <v>841.5</v>
      </c>
      <c r="AP30" s="39">
        <f>IF(F30&gt;0,AO30*F30,AN30*E30)</f>
        <v>841.5</v>
      </c>
      <c r="AQ30" s="6">
        <v>38</v>
      </c>
      <c r="AR30" s="51">
        <v>1</v>
      </c>
      <c r="AS30" s="51"/>
    </row>
    <row r="31" spans="1:45" s="32" customFormat="1" ht="15" customHeight="1">
      <c r="A31" s="78" t="s">
        <v>88</v>
      </c>
      <c r="B31" s="6"/>
      <c r="C31" s="80"/>
      <c r="D31" s="56"/>
      <c r="E31" s="61"/>
      <c r="F31" s="71"/>
      <c r="G31" s="67"/>
      <c r="H31" s="34"/>
      <c r="I31" s="14"/>
      <c r="J31" s="28"/>
      <c r="K31" s="29"/>
      <c r="L31" s="14"/>
      <c r="M31" s="28"/>
      <c r="N31" s="29"/>
      <c r="O31" s="14"/>
      <c r="P31" s="28"/>
      <c r="Q31" s="29"/>
      <c r="R31" s="21"/>
      <c r="S31" s="27"/>
      <c r="T31" s="28"/>
      <c r="U31" s="29"/>
      <c r="V31" s="14"/>
      <c r="W31" s="28"/>
      <c r="X31" s="29"/>
      <c r="Y31" s="14"/>
      <c r="Z31" s="28"/>
      <c r="AA31" s="29"/>
      <c r="AB31" s="21"/>
      <c r="AC31" s="58"/>
      <c r="AD31" s="14"/>
      <c r="AE31" s="28"/>
      <c r="AF31" s="29"/>
      <c r="AG31" s="14"/>
      <c r="AH31" s="28"/>
      <c r="AI31" s="29"/>
      <c r="AJ31" s="14"/>
      <c r="AK31" s="28"/>
      <c r="AL31" s="29"/>
      <c r="AM31" s="21"/>
      <c r="AN31" s="30"/>
      <c r="AO31" s="31"/>
      <c r="AP31" s="39"/>
      <c r="AQ31" s="6"/>
      <c r="AR31" s="51"/>
      <c r="AS31" s="51"/>
    </row>
    <row r="32" spans="1:45" s="20" customFormat="1" ht="15" customHeight="1">
      <c r="A32" s="23" t="s">
        <v>38</v>
      </c>
      <c r="B32" s="6">
        <v>54</v>
      </c>
      <c r="C32" s="80">
        <v>167</v>
      </c>
      <c r="D32" s="56">
        <f>C32/2.2046</f>
        <v>75.75070307538782</v>
      </c>
      <c r="E32" s="61">
        <v>0.8317</v>
      </c>
      <c r="F32" s="71">
        <v>1.204</v>
      </c>
      <c r="G32" s="67" t="s">
        <v>25</v>
      </c>
      <c r="H32" s="34">
        <v>181</v>
      </c>
      <c r="I32" s="14"/>
      <c r="J32" s="28"/>
      <c r="K32" s="29">
        <f>IF(J32&gt;0,0,I32)</f>
        <v>0</v>
      </c>
      <c r="L32" s="14"/>
      <c r="M32" s="28"/>
      <c r="N32" s="29">
        <f>IF(M32&gt;0,0,L32)</f>
        <v>0</v>
      </c>
      <c r="O32" s="14"/>
      <c r="P32" s="28"/>
      <c r="Q32" s="29">
        <f>IF(P32&gt;0,0,O32)</f>
        <v>0</v>
      </c>
      <c r="R32" s="21">
        <v>135</v>
      </c>
      <c r="S32" s="27"/>
      <c r="T32" s="28"/>
      <c r="U32" s="29">
        <f>IF(T32&gt;0,0,S32)</f>
        <v>0</v>
      </c>
      <c r="V32" s="14"/>
      <c r="W32" s="28"/>
      <c r="X32" s="29">
        <f>IF(W32&gt;0,0,V32)</f>
        <v>0</v>
      </c>
      <c r="Y32" s="14"/>
      <c r="Z32" s="28"/>
      <c r="AA32" s="29">
        <f>IF(Z32&gt;0,0,Y32)</f>
        <v>0</v>
      </c>
      <c r="AB32" s="21">
        <v>120</v>
      </c>
      <c r="AC32" s="58">
        <f>R32+AB32</f>
        <v>255</v>
      </c>
      <c r="AD32" s="14"/>
      <c r="AE32" s="28"/>
      <c r="AF32" s="29">
        <f>IF(AE32&gt;0,0,AD32)</f>
        <v>0</v>
      </c>
      <c r="AG32" s="14"/>
      <c r="AH32" s="28"/>
      <c r="AI32" s="29">
        <f>IF(AH32&gt;0,0,AG32)</f>
        <v>0</v>
      </c>
      <c r="AJ32" s="14"/>
      <c r="AK32" s="28"/>
      <c r="AL32" s="29">
        <f>IF(AK32&gt;0,0,AJ32)</f>
        <v>0</v>
      </c>
      <c r="AM32" s="21">
        <v>180</v>
      </c>
      <c r="AN32" s="30">
        <f>(AM32+AB32+R32)</f>
        <v>435</v>
      </c>
      <c r="AO32" s="31">
        <f>(AN32*E32)</f>
        <v>361.7895</v>
      </c>
      <c r="AP32" s="39">
        <f>IF(F32&gt;0,AO32*F32,AN32*E32)</f>
        <v>435.59455799999995</v>
      </c>
      <c r="AQ32" s="6">
        <v>54</v>
      </c>
      <c r="AR32" s="51">
        <v>1</v>
      </c>
      <c r="AS32" s="51" t="s">
        <v>72</v>
      </c>
    </row>
    <row r="33" spans="1:45" s="20" customFormat="1" ht="15" customHeight="1">
      <c r="A33" s="59" t="s">
        <v>89</v>
      </c>
      <c r="B33" s="6"/>
      <c r="C33" s="80"/>
      <c r="D33" s="56"/>
      <c r="E33" s="61"/>
      <c r="F33" s="71"/>
      <c r="G33" s="67"/>
      <c r="H33" s="34"/>
      <c r="I33" s="14"/>
      <c r="J33" s="28"/>
      <c r="K33" s="29"/>
      <c r="L33" s="14"/>
      <c r="M33" s="28"/>
      <c r="N33" s="29"/>
      <c r="O33" s="14"/>
      <c r="P33" s="28"/>
      <c r="Q33" s="29"/>
      <c r="R33" s="21"/>
      <c r="S33" s="27"/>
      <c r="T33" s="28"/>
      <c r="U33" s="29"/>
      <c r="V33" s="14"/>
      <c r="W33" s="28"/>
      <c r="X33" s="29"/>
      <c r="Y33" s="14"/>
      <c r="Z33" s="28"/>
      <c r="AA33" s="29"/>
      <c r="AB33" s="21"/>
      <c r="AC33" s="58"/>
      <c r="AD33" s="14"/>
      <c r="AE33" s="28"/>
      <c r="AF33" s="29"/>
      <c r="AG33" s="14"/>
      <c r="AH33" s="28"/>
      <c r="AI33" s="29"/>
      <c r="AJ33" s="14"/>
      <c r="AK33" s="28"/>
      <c r="AL33" s="29"/>
      <c r="AM33" s="21"/>
      <c r="AN33" s="30"/>
      <c r="AO33" s="31"/>
      <c r="AP33" s="39"/>
      <c r="AQ33" s="6"/>
      <c r="AR33" s="51"/>
      <c r="AS33" s="51"/>
    </row>
    <row r="34" spans="1:45" s="20" customFormat="1" ht="15" customHeight="1">
      <c r="A34" s="18" t="s">
        <v>39</v>
      </c>
      <c r="B34" s="6">
        <v>34</v>
      </c>
      <c r="C34" s="80">
        <v>114</v>
      </c>
      <c r="D34" s="56">
        <f>C34/2.2046</f>
        <v>51.710060782001264</v>
      </c>
      <c r="E34" s="61">
        <v>1.111</v>
      </c>
      <c r="F34" s="71"/>
      <c r="G34" s="67" t="s">
        <v>40</v>
      </c>
      <c r="H34" s="33">
        <v>114</v>
      </c>
      <c r="I34" s="7"/>
      <c r="J34" s="6"/>
      <c r="K34" s="10">
        <f>IF(J34&gt;0,0,I34)</f>
        <v>0</v>
      </c>
      <c r="L34" s="7"/>
      <c r="M34" s="6"/>
      <c r="N34" s="10">
        <f>IF(M34&gt;0,0,L34)</f>
        <v>0</v>
      </c>
      <c r="O34" s="7"/>
      <c r="P34" s="6"/>
      <c r="Q34" s="10">
        <f>IF(P34&gt;0,0,O34)</f>
        <v>0</v>
      </c>
      <c r="R34" s="21">
        <v>175</v>
      </c>
      <c r="S34" s="9"/>
      <c r="T34" s="6"/>
      <c r="U34" s="10">
        <f>IF(T34&gt;0,0,S34)</f>
        <v>0</v>
      </c>
      <c r="V34" s="7"/>
      <c r="W34" s="6"/>
      <c r="X34" s="10">
        <f>IF(W34&gt;0,0,V34)</f>
        <v>0</v>
      </c>
      <c r="Y34" s="7"/>
      <c r="Z34" s="6"/>
      <c r="AA34" s="10">
        <f>IF(Z34&gt;0,0,Y34)</f>
        <v>0</v>
      </c>
      <c r="AB34" s="21">
        <v>125</v>
      </c>
      <c r="AC34" s="58">
        <f>R34+AB34</f>
        <v>300</v>
      </c>
      <c r="AD34" s="7"/>
      <c r="AE34" s="6"/>
      <c r="AF34" s="10">
        <f>IF(AE34&gt;0,0,AD34)</f>
        <v>0</v>
      </c>
      <c r="AG34" s="7"/>
      <c r="AH34" s="6"/>
      <c r="AI34" s="10">
        <f>IF(AH34&gt;0,0,AG34)</f>
        <v>0</v>
      </c>
      <c r="AJ34" s="7"/>
      <c r="AK34" s="6"/>
      <c r="AL34" s="10">
        <f>IF(AK34&gt;0,0,AJ34)</f>
        <v>0</v>
      </c>
      <c r="AM34" s="21">
        <v>180</v>
      </c>
      <c r="AN34" s="11">
        <f>(AM34+AB34+R34)</f>
        <v>480</v>
      </c>
      <c r="AO34" s="19">
        <f>(AN34*E34)</f>
        <v>533.28</v>
      </c>
      <c r="AP34" s="39">
        <f>IF(F34&gt;0,AO34*F34,AN34*E34)</f>
        <v>533.28</v>
      </c>
      <c r="AQ34" s="6">
        <v>34</v>
      </c>
      <c r="AR34" s="52">
        <v>1</v>
      </c>
      <c r="AS34" s="52"/>
    </row>
    <row r="35" spans="1:45" s="20" customFormat="1" ht="15" customHeight="1">
      <c r="A35" s="78" t="s">
        <v>90</v>
      </c>
      <c r="B35" s="6"/>
      <c r="C35" s="80"/>
      <c r="D35" s="56"/>
      <c r="E35" s="61"/>
      <c r="F35" s="71"/>
      <c r="G35" s="67"/>
      <c r="H35" s="33"/>
      <c r="I35" s="75"/>
      <c r="J35" s="6"/>
      <c r="K35" s="10"/>
      <c r="L35" s="7"/>
      <c r="M35" s="6"/>
      <c r="N35" s="10"/>
      <c r="O35" s="7"/>
      <c r="P35" s="6"/>
      <c r="Q35" s="10"/>
      <c r="R35" s="21"/>
      <c r="S35" s="9"/>
      <c r="T35" s="6"/>
      <c r="U35" s="10"/>
      <c r="V35" s="7"/>
      <c r="W35" s="6"/>
      <c r="X35" s="10"/>
      <c r="Y35" s="7"/>
      <c r="Z35" s="6"/>
      <c r="AA35" s="10"/>
      <c r="AB35" s="21"/>
      <c r="AC35" s="58"/>
      <c r="AD35" s="7"/>
      <c r="AE35" s="6"/>
      <c r="AF35" s="10"/>
      <c r="AG35" s="7"/>
      <c r="AH35" s="6"/>
      <c r="AI35" s="10"/>
      <c r="AJ35" s="7"/>
      <c r="AK35" s="6"/>
      <c r="AL35" s="10"/>
      <c r="AM35" s="21"/>
      <c r="AN35" s="11"/>
      <c r="AO35" s="19"/>
      <c r="AP35" s="39"/>
      <c r="AQ35" s="6"/>
      <c r="AR35" s="52"/>
      <c r="AS35" s="52"/>
    </row>
    <row r="36" spans="1:45" s="32" customFormat="1" ht="15" customHeight="1">
      <c r="A36" s="23" t="s">
        <v>41</v>
      </c>
      <c r="B36" s="28">
        <v>23</v>
      </c>
      <c r="C36" s="79">
        <v>148</v>
      </c>
      <c r="D36" s="57">
        <f>C36/2.2046</f>
        <v>67.13235961172094</v>
      </c>
      <c r="E36" s="62">
        <v>0.9033</v>
      </c>
      <c r="F36" s="35"/>
      <c r="G36" s="73" t="s">
        <v>40</v>
      </c>
      <c r="H36" s="34">
        <v>148</v>
      </c>
      <c r="I36" s="27"/>
      <c r="J36" s="28"/>
      <c r="K36" s="29">
        <f>IF(J36&gt;0,0,I36)</f>
        <v>0</v>
      </c>
      <c r="L36" s="14"/>
      <c r="M36" s="28"/>
      <c r="N36" s="29">
        <f>IF(M36&gt;0,0,L36)</f>
        <v>0</v>
      </c>
      <c r="O36" s="14"/>
      <c r="P36" s="28"/>
      <c r="Q36" s="29">
        <f>IF(P36&gt;0,0,O36)</f>
        <v>0</v>
      </c>
      <c r="R36" s="21">
        <v>350</v>
      </c>
      <c r="S36" s="27"/>
      <c r="T36" s="28"/>
      <c r="U36" s="29">
        <f>IF(T36&gt;0,0,S36)</f>
        <v>0</v>
      </c>
      <c r="V36" s="14"/>
      <c r="W36" s="28"/>
      <c r="X36" s="29">
        <f>IF(W36&gt;0,0,V36)</f>
        <v>0</v>
      </c>
      <c r="Y36" s="14"/>
      <c r="Z36" s="28"/>
      <c r="AA36" s="29">
        <f>IF(Z36&gt;0,0,Y36)</f>
        <v>0</v>
      </c>
      <c r="AB36" s="21">
        <v>245</v>
      </c>
      <c r="AC36" s="58">
        <f>R36+AB36</f>
        <v>595</v>
      </c>
      <c r="AD36" s="14"/>
      <c r="AE36" s="28"/>
      <c r="AF36" s="29">
        <f>IF(AE36&gt;0,0,AD36)</f>
        <v>0</v>
      </c>
      <c r="AG36" s="14"/>
      <c r="AH36" s="28"/>
      <c r="AI36" s="29">
        <f>IF(AH36&gt;0,0,AG36)</f>
        <v>0</v>
      </c>
      <c r="AJ36" s="14"/>
      <c r="AK36" s="28"/>
      <c r="AL36" s="29">
        <f>IF(AK36&gt;0,0,AJ36)</f>
        <v>0</v>
      </c>
      <c r="AM36" s="21">
        <v>365</v>
      </c>
      <c r="AN36" s="30">
        <f>(AM36+AB36+R36)</f>
        <v>960</v>
      </c>
      <c r="AO36" s="31">
        <f>(AN36*E36)</f>
        <v>867.168</v>
      </c>
      <c r="AP36" s="39">
        <f>IF(F36&gt;0,AO36*F36,AN36*E36)</f>
        <v>867.168</v>
      </c>
      <c r="AQ36" s="28">
        <v>23</v>
      </c>
      <c r="AR36" s="51">
        <v>1</v>
      </c>
      <c r="AS36" s="51" t="s">
        <v>70</v>
      </c>
    </row>
    <row r="37" spans="1:45" s="32" customFormat="1" ht="15" customHeight="1">
      <c r="A37" s="24" t="s">
        <v>52</v>
      </c>
      <c r="B37" s="6">
        <v>29</v>
      </c>
      <c r="C37" s="80">
        <v>146.5</v>
      </c>
      <c r="D37" s="57">
        <f>C37/2.2046</f>
        <v>66.45196407511567</v>
      </c>
      <c r="E37" s="61">
        <v>0.9113</v>
      </c>
      <c r="F37" s="70"/>
      <c r="G37" s="26" t="s">
        <v>40</v>
      </c>
      <c r="H37" s="13">
        <v>148</v>
      </c>
      <c r="I37" s="27"/>
      <c r="J37" s="28"/>
      <c r="K37" s="29">
        <f>IF(J37&gt;0,0,I37)</f>
        <v>0</v>
      </c>
      <c r="L37" s="14"/>
      <c r="M37" s="28"/>
      <c r="N37" s="29">
        <f>IF(M37&gt;0,0,L37)</f>
        <v>0</v>
      </c>
      <c r="O37" s="14"/>
      <c r="P37" s="28"/>
      <c r="Q37" s="29">
        <f>IF(P37&gt;0,0,O37)</f>
        <v>0</v>
      </c>
      <c r="R37" s="21">
        <v>290</v>
      </c>
      <c r="S37" s="27"/>
      <c r="T37" s="28"/>
      <c r="U37" s="29">
        <f>IF(T37&gt;0,0,S37)</f>
        <v>0</v>
      </c>
      <c r="V37" s="14"/>
      <c r="W37" s="28"/>
      <c r="X37" s="29">
        <f>IF(W37&gt;0,0,V37)</f>
        <v>0</v>
      </c>
      <c r="Y37" s="14"/>
      <c r="Z37" s="28"/>
      <c r="AA37" s="29">
        <f>IF(Z37&gt;0,0,Y37)</f>
        <v>0</v>
      </c>
      <c r="AB37" s="21">
        <v>165</v>
      </c>
      <c r="AC37" s="58">
        <f>R37+AB37</f>
        <v>455</v>
      </c>
      <c r="AD37" s="14"/>
      <c r="AE37" s="28"/>
      <c r="AF37" s="29">
        <f>IF(AE37&gt;0,0,AD37)</f>
        <v>0</v>
      </c>
      <c r="AG37" s="14"/>
      <c r="AH37" s="28"/>
      <c r="AI37" s="29">
        <f>IF(AH37&gt;0,0,AG37)</f>
        <v>0</v>
      </c>
      <c r="AJ37" s="14"/>
      <c r="AK37" s="28"/>
      <c r="AL37" s="29">
        <f>IF(AK37&gt;0,0,AJ37)</f>
        <v>0</v>
      </c>
      <c r="AM37" s="21">
        <v>260</v>
      </c>
      <c r="AN37" s="30">
        <f>(AM37+AB37+R37)</f>
        <v>715</v>
      </c>
      <c r="AO37" s="31">
        <f>(AN37*E37)</f>
        <v>651.5795</v>
      </c>
      <c r="AP37" s="39">
        <f>IF(F37&gt;0,AO37*F37,AN37*E37)</f>
        <v>651.5795</v>
      </c>
      <c r="AQ37" s="6">
        <v>29</v>
      </c>
      <c r="AR37" s="51">
        <v>2</v>
      </c>
      <c r="AS37" s="51"/>
    </row>
    <row r="38" spans="1:45" s="20" customFormat="1" ht="15" customHeight="1">
      <c r="A38" s="24"/>
      <c r="B38" s="25"/>
      <c r="C38" s="81"/>
      <c r="D38" s="56"/>
      <c r="E38" s="61"/>
      <c r="F38" s="70"/>
      <c r="G38" s="26"/>
      <c r="H38" s="13"/>
      <c r="I38" s="27"/>
      <c r="J38" s="28"/>
      <c r="K38" s="29"/>
      <c r="L38" s="14"/>
      <c r="M38" s="28"/>
      <c r="N38" s="29"/>
      <c r="O38" s="14"/>
      <c r="P38" s="28"/>
      <c r="Q38" s="29"/>
      <c r="R38" s="21"/>
      <c r="S38" s="27"/>
      <c r="T38" s="28"/>
      <c r="U38" s="29"/>
      <c r="V38" s="14"/>
      <c r="W38" s="28"/>
      <c r="X38" s="29"/>
      <c r="Y38" s="14"/>
      <c r="Z38" s="28"/>
      <c r="AA38" s="29"/>
      <c r="AB38" s="21"/>
      <c r="AC38" s="58"/>
      <c r="AD38" s="14"/>
      <c r="AE38" s="28"/>
      <c r="AF38" s="29"/>
      <c r="AG38" s="14"/>
      <c r="AH38" s="28"/>
      <c r="AI38" s="29"/>
      <c r="AJ38" s="14"/>
      <c r="AK38" s="28"/>
      <c r="AL38" s="29"/>
      <c r="AM38" s="21"/>
      <c r="AN38" s="30"/>
      <c r="AO38" s="31"/>
      <c r="AP38" s="39"/>
      <c r="AQ38" s="25"/>
      <c r="AR38" s="51"/>
      <c r="AS38" s="51"/>
    </row>
    <row r="39" spans="1:45" s="32" customFormat="1" ht="15" customHeight="1">
      <c r="A39" s="59" t="s">
        <v>51</v>
      </c>
      <c r="B39" s="28"/>
      <c r="C39" s="79"/>
      <c r="D39" s="57"/>
      <c r="E39" s="63"/>
      <c r="F39" s="47"/>
      <c r="G39" s="34"/>
      <c r="H39" s="13"/>
      <c r="I39" s="27"/>
      <c r="J39" s="28"/>
      <c r="K39" s="29"/>
      <c r="L39" s="14"/>
      <c r="M39" s="28"/>
      <c r="N39" s="29"/>
      <c r="O39" s="14"/>
      <c r="P39" s="28"/>
      <c r="Q39" s="29"/>
      <c r="R39" s="21"/>
      <c r="S39" s="27"/>
      <c r="T39" s="28"/>
      <c r="U39" s="29"/>
      <c r="V39" s="14"/>
      <c r="W39" s="28"/>
      <c r="X39" s="29"/>
      <c r="Y39" s="14"/>
      <c r="Z39" s="28"/>
      <c r="AA39" s="29"/>
      <c r="AB39" s="21"/>
      <c r="AC39" s="58"/>
      <c r="AD39" s="14"/>
      <c r="AE39" s="28"/>
      <c r="AF39" s="29"/>
      <c r="AG39" s="14"/>
      <c r="AH39" s="28"/>
      <c r="AI39" s="29"/>
      <c r="AJ39" s="14"/>
      <c r="AK39" s="28"/>
      <c r="AL39" s="29"/>
      <c r="AM39" s="21"/>
      <c r="AN39" s="30"/>
      <c r="AO39" s="31"/>
      <c r="AP39" s="39"/>
      <c r="AQ39" s="28"/>
      <c r="AR39" s="51"/>
      <c r="AS39" s="51"/>
    </row>
    <row r="40" spans="1:45" s="32" customFormat="1" ht="15" customHeight="1">
      <c r="A40" s="59" t="s">
        <v>91</v>
      </c>
      <c r="B40" s="28"/>
      <c r="C40" s="79"/>
      <c r="D40" s="57"/>
      <c r="E40" s="63"/>
      <c r="F40" s="47"/>
      <c r="G40" s="34"/>
      <c r="H40" s="13"/>
      <c r="I40" s="74"/>
      <c r="J40" s="28"/>
      <c r="K40" s="29"/>
      <c r="L40" s="14"/>
      <c r="M40" s="28"/>
      <c r="N40" s="29"/>
      <c r="O40" s="14"/>
      <c r="P40" s="28"/>
      <c r="Q40" s="29"/>
      <c r="R40" s="21"/>
      <c r="S40" s="27"/>
      <c r="T40" s="28"/>
      <c r="U40" s="29"/>
      <c r="V40" s="14"/>
      <c r="W40" s="28"/>
      <c r="X40" s="29"/>
      <c r="Y40" s="14"/>
      <c r="Z40" s="28"/>
      <c r="AA40" s="29"/>
      <c r="AB40" s="21"/>
      <c r="AC40" s="58"/>
      <c r="AD40" s="14"/>
      <c r="AE40" s="28"/>
      <c r="AF40" s="29"/>
      <c r="AG40" s="14"/>
      <c r="AH40" s="28"/>
      <c r="AI40" s="29"/>
      <c r="AJ40" s="14"/>
      <c r="AK40" s="28"/>
      <c r="AL40" s="29"/>
      <c r="AM40" s="21"/>
      <c r="AN40" s="30"/>
      <c r="AO40" s="31"/>
      <c r="AP40" s="39"/>
      <c r="AQ40" s="28"/>
      <c r="AR40" s="51"/>
      <c r="AS40" s="51"/>
    </row>
    <row r="41" spans="1:45" ht="12.75">
      <c r="A41" s="18" t="s">
        <v>66</v>
      </c>
      <c r="B41" s="6">
        <v>15</v>
      </c>
      <c r="C41" s="80">
        <v>221</v>
      </c>
      <c r="D41" s="56">
        <f>C41/2.2046</f>
        <v>100.2449423931779</v>
      </c>
      <c r="E41" s="61">
        <v>0.5809</v>
      </c>
      <c r="F41" s="70"/>
      <c r="G41" s="26" t="s">
        <v>37</v>
      </c>
      <c r="H41" s="8">
        <v>242</v>
      </c>
      <c r="I41" s="7"/>
      <c r="J41" s="6"/>
      <c r="K41" s="10">
        <f aca="true" t="shared" si="0" ref="K41:K65">IF(J41&gt;0,0,I41)</f>
        <v>0</v>
      </c>
      <c r="L41" s="7"/>
      <c r="M41" s="6"/>
      <c r="N41" s="10">
        <f aca="true" t="shared" si="1" ref="N41:N65">IF(M41&gt;0,0,L41)</f>
        <v>0</v>
      </c>
      <c r="O41" s="7"/>
      <c r="P41" s="6"/>
      <c r="Q41" s="10">
        <f aca="true" t="shared" si="2" ref="Q41:Q65">IF(P41&gt;0,0,O41)</f>
        <v>0</v>
      </c>
      <c r="R41" s="21">
        <f aca="true" t="shared" si="3" ref="R41:R63">IF(COUNT(J41,M41)&gt;2,"out",MAX(K41,N41,Q41))</f>
        <v>0</v>
      </c>
      <c r="S41" s="9"/>
      <c r="T41" s="6"/>
      <c r="U41" s="10">
        <f aca="true" t="shared" si="4" ref="U41:U65">IF(T41&gt;0,0,S41)</f>
        <v>0</v>
      </c>
      <c r="V41" s="7"/>
      <c r="W41" s="6"/>
      <c r="X41" s="10">
        <f aca="true" t="shared" si="5" ref="X41:X65">IF(W41&gt;0,0,V41)</f>
        <v>0</v>
      </c>
      <c r="Y41" s="7"/>
      <c r="Z41" s="6"/>
      <c r="AA41" s="10">
        <f aca="true" t="shared" si="6" ref="AA41:AA65">IF(Z41&gt;0,0,Y41)</f>
        <v>0</v>
      </c>
      <c r="AB41" s="21">
        <v>330</v>
      </c>
      <c r="AC41" s="58">
        <f>R41+AB41</f>
        <v>330</v>
      </c>
      <c r="AD41" s="7"/>
      <c r="AE41" s="6"/>
      <c r="AF41" s="10">
        <f aca="true" t="shared" si="7" ref="AF41:AF65">IF(AE41&gt;0,0,AD41)</f>
        <v>0</v>
      </c>
      <c r="AG41" s="7"/>
      <c r="AH41" s="6"/>
      <c r="AI41" s="10">
        <f aca="true" t="shared" si="8" ref="AI41:AI65">IF(AH41&gt;0,0,AG41)</f>
        <v>0</v>
      </c>
      <c r="AJ41" s="7"/>
      <c r="AK41" s="6"/>
      <c r="AL41" s="10">
        <f aca="true" t="shared" si="9" ref="AL41:AL65">IF(AK41&gt;0,0,AJ41)</f>
        <v>0</v>
      </c>
      <c r="AM41" s="21">
        <f aca="true" t="shared" si="10" ref="AM41:AM50">MAX(AF41,AI41,AL41)</f>
        <v>0</v>
      </c>
      <c r="AN41" s="11">
        <f aca="true" t="shared" si="11" ref="AN41:AN65">(AM41+AB41+R41)</f>
        <v>330</v>
      </c>
      <c r="AO41" s="19">
        <f aca="true" t="shared" si="12" ref="AO41:AO65">(AN41*E41)</f>
        <v>191.697</v>
      </c>
      <c r="AP41" s="39">
        <f aca="true" t="shared" si="13" ref="AP41:AP65">IF(F41&gt;0,AO41*F41,AN41*E41)</f>
        <v>191.697</v>
      </c>
      <c r="AQ41" s="6">
        <v>15</v>
      </c>
      <c r="AR41" s="52">
        <v>1</v>
      </c>
      <c r="AS41" s="52"/>
    </row>
    <row r="42" spans="1:45" ht="12.75">
      <c r="A42" s="78" t="s">
        <v>92</v>
      </c>
      <c r="B42" s="6"/>
      <c r="C42" s="80"/>
      <c r="D42" s="56"/>
      <c r="E42" s="61"/>
      <c r="F42" s="70"/>
      <c r="G42" s="26"/>
      <c r="H42" s="8"/>
      <c r="I42" s="75"/>
      <c r="J42" s="6"/>
      <c r="K42" s="10"/>
      <c r="L42" s="7"/>
      <c r="M42" s="6"/>
      <c r="N42" s="10"/>
      <c r="O42" s="7"/>
      <c r="P42" s="6"/>
      <c r="Q42" s="10"/>
      <c r="R42" s="21"/>
      <c r="S42" s="9"/>
      <c r="T42" s="6"/>
      <c r="U42" s="10"/>
      <c r="V42" s="7"/>
      <c r="W42" s="6"/>
      <c r="X42" s="10"/>
      <c r="Y42" s="7"/>
      <c r="Z42" s="6"/>
      <c r="AA42" s="10"/>
      <c r="AB42" s="21"/>
      <c r="AC42" s="58"/>
      <c r="AD42" s="7"/>
      <c r="AE42" s="6"/>
      <c r="AF42" s="10"/>
      <c r="AG42" s="7"/>
      <c r="AH42" s="6"/>
      <c r="AI42" s="10"/>
      <c r="AJ42" s="7"/>
      <c r="AK42" s="6"/>
      <c r="AL42" s="10"/>
      <c r="AM42" s="21"/>
      <c r="AN42" s="11"/>
      <c r="AO42" s="19"/>
      <c r="AP42" s="39"/>
      <c r="AQ42" s="6"/>
      <c r="AR42" s="52"/>
      <c r="AS42" s="52"/>
    </row>
    <row r="43" spans="1:45" s="32" customFormat="1" ht="12.75">
      <c r="A43" s="23" t="s">
        <v>67</v>
      </c>
      <c r="B43" s="28">
        <v>19</v>
      </c>
      <c r="C43" s="79">
        <v>291.5</v>
      </c>
      <c r="D43" s="56">
        <f>C43/2.2046</f>
        <v>132.22353261362605</v>
      </c>
      <c r="E43" s="62">
        <v>0.5382</v>
      </c>
      <c r="F43" s="47"/>
      <c r="G43" s="34" t="s">
        <v>37</v>
      </c>
      <c r="H43" s="13">
        <v>308</v>
      </c>
      <c r="I43" s="27"/>
      <c r="J43" s="28"/>
      <c r="K43" s="29">
        <f t="shared" si="0"/>
        <v>0</v>
      </c>
      <c r="L43" s="14"/>
      <c r="M43" s="28"/>
      <c r="N43" s="29">
        <f t="shared" si="1"/>
        <v>0</v>
      </c>
      <c r="O43" s="14"/>
      <c r="P43" s="28"/>
      <c r="Q43" s="29">
        <f t="shared" si="2"/>
        <v>0</v>
      </c>
      <c r="R43" s="21">
        <f t="shared" si="3"/>
        <v>0</v>
      </c>
      <c r="S43" s="27"/>
      <c r="T43" s="28"/>
      <c r="U43" s="29">
        <f t="shared" si="4"/>
        <v>0</v>
      </c>
      <c r="V43" s="14"/>
      <c r="W43" s="28"/>
      <c r="X43" s="29">
        <f t="shared" si="5"/>
        <v>0</v>
      </c>
      <c r="Y43" s="14"/>
      <c r="Z43" s="28"/>
      <c r="AA43" s="29">
        <f t="shared" si="6"/>
        <v>0</v>
      </c>
      <c r="AB43" s="21">
        <v>750</v>
      </c>
      <c r="AC43" s="58">
        <f>R43+AB43</f>
        <v>750</v>
      </c>
      <c r="AD43" s="14"/>
      <c r="AE43" s="28"/>
      <c r="AF43" s="29">
        <f t="shared" si="7"/>
        <v>0</v>
      </c>
      <c r="AG43" s="14"/>
      <c r="AH43" s="28"/>
      <c r="AI43" s="29">
        <f t="shared" si="8"/>
        <v>0</v>
      </c>
      <c r="AJ43" s="14"/>
      <c r="AK43" s="28"/>
      <c r="AL43" s="29">
        <f t="shared" si="9"/>
        <v>0</v>
      </c>
      <c r="AM43" s="21">
        <f t="shared" si="10"/>
        <v>0</v>
      </c>
      <c r="AN43" s="30">
        <f t="shared" si="11"/>
        <v>750</v>
      </c>
      <c r="AO43" s="31">
        <f t="shared" si="12"/>
        <v>403.65000000000003</v>
      </c>
      <c r="AP43" s="39">
        <f t="shared" si="13"/>
        <v>403.65000000000003</v>
      </c>
      <c r="AQ43" s="28">
        <v>19</v>
      </c>
      <c r="AR43" s="51">
        <v>1</v>
      </c>
      <c r="AS43" s="51" t="s">
        <v>69</v>
      </c>
    </row>
    <row r="44" spans="1:45" s="32" customFormat="1" ht="12.75">
      <c r="A44" s="59" t="s">
        <v>93</v>
      </c>
      <c r="B44" s="28"/>
      <c r="C44" s="79"/>
      <c r="D44" s="56"/>
      <c r="E44" s="62"/>
      <c r="F44" s="47"/>
      <c r="G44" s="34"/>
      <c r="H44" s="13"/>
      <c r="I44" s="27"/>
      <c r="J44" s="28"/>
      <c r="K44" s="29"/>
      <c r="L44" s="14"/>
      <c r="M44" s="28"/>
      <c r="N44" s="29"/>
      <c r="O44" s="14"/>
      <c r="P44" s="28"/>
      <c r="Q44" s="29"/>
      <c r="R44" s="21"/>
      <c r="S44" s="27"/>
      <c r="T44" s="28"/>
      <c r="U44" s="29"/>
      <c r="V44" s="14"/>
      <c r="W44" s="28"/>
      <c r="X44" s="29"/>
      <c r="Y44" s="14"/>
      <c r="Z44" s="28"/>
      <c r="AA44" s="29"/>
      <c r="AB44" s="21"/>
      <c r="AC44" s="58"/>
      <c r="AD44" s="14"/>
      <c r="AE44" s="28"/>
      <c r="AF44" s="29"/>
      <c r="AG44" s="14"/>
      <c r="AH44" s="28"/>
      <c r="AI44" s="29"/>
      <c r="AJ44" s="14"/>
      <c r="AK44" s="28"/>
      <c r="AL44" s="29"/>
      <c r="AM44" s="21"/>
      <c r="AN44" s="30"/>
      <c r="AO44" s="31"/>
      <c r="AP44" s="39"/>
      <c r="AQ44" s="28"/>
      <c r="AR44" s="51"/>
      <c r="AS44" s="51"/>
    </row>
    <row r="45" spans="1:45" s="32" customFormat="1" ht="15" customHeight="1">
      <c r="A45" s="23" t="s">
        <v>29</v>
      </c>
      <c r="B45" s="28">
        <v>46</v>
      </c>
      <c r="C45" s="79">
        <v>237</v>
      </c>
      <c r="D45" s="57">
        <f>C45/2.2046</f>
        <v>107.50249478363422</v>
      </c>
      <c r="E45" s="62">
        <v>0.5665</v>
      </c>
      <c r="F45" s="47">
        <v>1.068</v>
      </c>
      <c r="G45" s="34" t="s">
        <v>26</v>
      </c>
      <c r="H45" s="13">
        <v>242</v>
      </c>
      <c r="I45" s="27"/>
      <c r="J45" s="28"/>
      <c r="K45" s="29">
        <f t="shared" si="0"/>
        <v>0</v>
      </c>
      <c r="L45" s="14"/>
      <c r="M45" s="28"/>
      <c r="N45" s="29">
        <f t="shared" si="1"/>
        <v>0</v>
      </c>
      <c r="O45" s="14"/>
      <c r="P45" s="28"/>
      <c r="Q45" s="29">
        <f t="shared" si="2"/>
        <v>0</v>
      </c>
      <c r="R45" s="21">
        <f t="shared" si="3"/>
        <v>0</v>
      </c>
      <c r="S45" s="27"/>
      <c r="T45" s="28"/>
      <c r="U45" s="29">
        <f t="shared" si="4"/>
        <v>0</v>
      </c>
      <c r="V45" s="14"/>
      <c r="W45" s="28"/>
      <c r="X45" s="29">
        <f t="shared" si="5"/>
        <v>0</v>
      </c>
      <c r="Y45" s="14"/>
      <c r="Z45" s="28"/>
      <c r="AA45" s="29">
        <f t="shared" si="6"/>
        <v>0</v>
      </c>
      <c r="AB45" s="21">
        <v>420</v>
      </c>
      <c r="AC45" s="58">
        <f>R45+AB45</f>
        <v>420</v>
      </c>
      <c r="AD45" s="14"/>
      <c r="AE45" s="28"/>
      <c r="AF45" s="29">
        <f t="shared" si="7"/>
        <v>0</v>
      </c>
      <c r="AG45" s="14"/>
      <c r="AH45" s="28"/>
      <c r="AI45" s="29">
        <f t="shared" si="8"/>
        <v>0</v>
      </c>
      <c r="AJ45" s="14"/>
      <c r="AK45" s="28"/>
      <c r="AL45" s="29">
        <f t="shared" si="9"/>
        <v>0</v>
      </c>
      <c r="AM45" s="21">
        <f t="shared" si="10"/>
        <v>0</v>
      </c>
      <c r="AN45" s="30">
        <f t="shared" si="11"/>
        <v>420</v>
      </c>
      <c r="AO45" s="31">
        <f t="shared" si="12"/>
        <v>237.93</v>
      </c>
      <c r="AP45" s="39">
        <f t="shared" si="13"/>
        <v>254.10924000000003</v>
      </c>
      <c r="AQ45" s="28">
        <v>46</v>
      </c>
      <c r="AR45" s="51">
        <v>1</v>
      </c>
      <c r="AS45" s="51" t="s">
        <v>75</v>
      </c>
    </row>
    <row r="46" spans="1:45" s="32" customFormat="1" ht="15" customHeight="1">
      <c r="A46" s="23" t="s">
        <v>28</v>
      </c>
      <c r="B46" s="28">
        <v>42</v>
      </c>
      <c r="C46" s="79">
        <v>242</v>
      </c>
      <c r="D46" s="57">
        <f>C46/2.2046</f>
        <v>109.77047990565181</v>
      </c>
      <c r="E46" s="63">
        <v>0.5628</v>
      </c>
      <c r="F46" s="47">
        <v>1.01</v>
      </c>
      <c r="G46" s="48" t="s">
        <v>26</v>
      </c>
      <c r="H46" s="13">
        <v>242</v>
      </c>
      <c r="I46" s="27"/>
      <c r="J46" s="28"/>
      <c r="K46" s="29">
        <f t="shared" si="0"/>
        <v>0</v>
      </c>
      <c r="L46" s="14"/>
      <c r="M46" s="28"/>
      <c r="N46" s="29">
        <f t="shared" si="1"/>
        <v>0</v>
      </c>
      <c r="O46" s="14"/>
      <c r="P46" s="28"/>
      <c r="Q46" s="29">
        <f t="shared" si="2"/>
        <v>0</v>
      </c>
      <c r="R46" s="21">
        <f t="shared" si="3"/>
        <v>0</v>
      </c>
      <c r="S46" s="27"/>
      <c r="T46" s="28"/>
      <c r="U46" s="29">
        <f t="shared" si="4"/>
        <v>0</v>
      </c>
      <c r="V46" s="14"/>
      <c r="W46" s="28"/>
      <c r="X46" s="29">
        <f t="shared" si="5"/>
        <v>0</v>
      </c>
      <c r="Y46" s="14"/>
      <c r="Z46" s="28"/>
      <c r="AA46" s="29">
        <f t="shared" si="6"/>
        <v>0</v>
      </c>
      <c r="AB46" s="21">
        <f>MAX(U46,X46,AA46)</f>
        <v>0</v>
      </c>
      <c r="AC46" s="58">
        <f>R46+AB46</f>
        <v>0</v>
      </c>
      <c r="AD46" s="14"/>
      <c r="AE46" s="28"/>
      <c r="AF46" s="29">
        <f t="shared" si="7"/>
        <v>0</v>
      </c>
      <c r="AG46" s="14"/>
      <c r="AH46" s="28"/>
      <c r="AI46" s="29">
        <f t="shared" si="8"/>
        <v>0</v>
      </c>
      <c r="AJ46" s="14"/>
      <c r="AK46" s="28"/>
      <c r="AL46" s="29">
        <f t="shared" si="9"/>
        <v>0</v>
      </c>
      <c r="AM46" s="21">
        <f t="shared" si="10"/>
        <v>0</v>
      </c>
      <c r="AN46" s="30">
        <f t="shared" si="11"/>
        <v>0</v>
      </c>
      <c r="AO46" s="31">
        <f t="shared" si="12"/>
        <v>0</v>
      </c>
      <c r="AP46" s="39">
        <f t="shared" si="13"/>
        <v>0</v>
      </c>
      <c r="AQ46" s="28">
        <v>42</v>
      </c>
      <c r="AR46" s="51"/>
      <c r="AS46" s="51" t="s">
        <v>78</v>
      </c>
    </row>
    <row r="47" spans="1:45" s="32" customFormat="1" ht="15" customHeight="1">
      <c r="A47" s="59" t="s">
        <v>95</v>
      </c>
      <c r="B47" s="28"/>
      <c r="C47" s="79"/>
      <c r="D47" s="57"/>
      <c r="E47" s="63"/>
      <c r="F47" s="47"/>
      <c r="G47" s="48"/>
      <c r="H47" s="13"/>
      <c r="I47" s="27"/>
      <c r="J47" s="28"/>
      <c r="K47" s="29"/>
      <c r="L47" s="14"/>
      <c r="M47" s="28"/>
      <c r="N47" s="29"/>
      <c r="O47" s="14"/>
      <c r="P47" s="28"/>
      <c r="Q47" s="29"/>
      <c r="R47" s="21"/>
      <c r="S47" s="27"/>
      <c r="T47" s="28"/>
      <c r="U47" s="29"/>
      <c r="V47" s="14"/>
      <c r="W47" s="28"/>
      <c r="X47" s="29"/>
      <c r="Y47" s="14"/>
      <c r="Z47" s="28"/>
      <c r="AA47" s="29"/>
      <c r="AB47" s="21"/>
      <c r="AC47" s="58"/>
      <c r="AD47" s="14"/>
      <c r="AE47" s="28"/>
      <c r="AF47" s="29"/>
      <c r="AG47" s="14"/>
      <c r="AH47" s="28"/>
      <c r="AI47" s="29"/>
      <c r="AJ47" s="14"/>
      <c r="AK47" s="28"/>
      <c r="AL47" s="29"/>
      <c r="AM47" s="21"/>
      <c r="AN47" s="30"/>
      <c r="AO47" s="31"/>
      <c r="AP47" s="39"/>
      <c r="AQ47" s="28"/>
      <c r="AR47" s="51"/>
      <c r="AS47" s="51"/>
    </row>
    <row r="48" spans="1:45" ht="12.75">
      <c r="A48" s="24" t="s">
        <v>65</v>
      </c>
      <c r="B48" s="6">
        <v>42</v>
      </c>
      <c r="C48" s="80">
        <v>271</v>
      </c>
      <c r="D48" s="56">
        <f>C48/2.2046</f>
        <v>122.92479361335388</v>
      </c>
      <c r="E48" s="61">
        <v>0.5477</v>
      </c>
      <c r="F48" s="70">
        <v>1.02</v>
      </c>
      <c r="G48" s="26" t="s">
        <v>26</v>
      </c>
      <c r="H48" s="13">
        <v>275</v>
      </c>
      <c r="I48" s="9"/>
      <c r="J48" s="6"/>
      <c r="K48" s="10">
        <f t="shared" si="0"/>
        <v>0</v>
      </c>
      <c r="L48" s="7"/>
      <c r="M48" s="6"/>
      <c r="N48" s="10">
        <f t="shared" si="1"/>
        <v>0</v>
      </c>
      <c r="O48" s="7"/>
      <c r="P48" s="6"/>
      <c r="Q48" s="10">
        <f t="shared" si="2"/>
        <v>0</v>
      </c>
      <c r="R48" s="21">
        <f t="shared" si="3"/>
        <v>0</v>
      </c>
      <c r="S48" s="9"/>
      <c r="T48" s="6"/>
      <c r="U48" s="10">
        <f t="shared" si="4"/>
        <v>0</v>
      </c>
      <c r="V48" s="7"/>
      <c r="W48" s="6"/>
      <c r="X48" s="10">
        <f t="shared" si="5"/>
        <v>0</v>
      </c>
      <c r="Y48" s="7"/>
      <c r="Z48" s="6"/>
      <c r="AA48" s="10">
        <f t="shared" si="6"/>
        <v>0</v>
      </c>
      <c r="AB48" s="21">
        <v>705</v>
      </c>
      <c r="AC48" s="58">
        <f>R48+AB48</f>
        <v>705</v>
      </c>
      <c r="AD48" s="7"/>
      <c r="AE48" s="6"/>
      <c r="AF48" s="10">
        <f t="shared" si="7"/>
        <v>0</v>
      </c>
      <c r="AG48" s="7"/>
      <c r="AH48" s="6"/>
      <c r="AI48" s="10">
        <f t="shared" si="8"/>
        <v>0</v>
      </c>
      <c r="AJ48" s="7"/>
      <c r="AK48" s="6"/>
      <c r="AL48" s="10">
        <f t="shared" si="9"/>
        <v>0</v>
      </c>
      <c r="AM48" s="21">
        <f t="shared" si="10"/>
        <v>0</v>
      </c>
      <c r="AN48" s="11">
        <f t="shared" si="11"/>
        <v>705</v>
      </c>
      <c r="AO48" s="19">
        <f t="shared" si="12"/>
        <v>386.1285</v>
      </c>
      <c r="AP48" s="39">
        <f t="shared" si="13"/>
        <v>393.85107</v>
      </c>
      <c r="AQ48" s="6">
        <v>42</v>
      </c>
      <c r="AR48" s="52">
        <v>1</v>
      </c>
      <c r="AS48" s="52" t="s">
        <v>76</v>
      </c>
    </row>
    <row r="49" spans="1:45" ht="12.75">
      <c r="A49" s="76" t="s">
        <v>94</v>
      </c>
      <c r="B49" s="6"/>
      <c r="C49" s="80"/>
      <c r="D49" s="56"/>
      <c r="E49" s="61"/>
      <c r="F49" s="70"/>
      <c r="G49" s="26"/>
      <c r="H49" s="13"/>
      <c r="I49" s="9"/>
      <c r="J49" s="6"/>
      <c r="K49" s="10"/>
      <c r="L49" s="7"/>
      <c r="M49" s="6"/>
      <c r="N49" s="10"/>
      <c r="O49" s="7"/>
      <c r="P49" s="6"/>
      <c r="Q49" s="10"/>
      <c r="R49" s="21"/>
      <c r="S49" s="9"/>
      <c r="T49" s="6"/>
      <c r="U49" s="10"/>
      <c r="V49" s="7"/>
      <c r="W49" s="6"/>
      <c r="X49" s="10"/>
      <c r="Y49" s="7"/>
      <c r="Z49" s="6"/>
      <c r="AA49" s="10"/>
      <c r="AB49" s="21"/>
      <c r="AC49" s="58"/>
      <c r="AD49" s="7"/>
      <c r="AE49" s="6"/>
      <c r="AF49" s="10"/>
      <c r="AG49" s="7"/>
      <c r="AH49" s="6"/>
      <c r="AI49" s="10"/>
      <c r="AJ49" s="7"/>
      <c r="AK49" s="6"/>
      <c r="AL49" s="10"/>
      <c r="AM49" s="21"/>
      <c r="AN49" s="11"/>
      <c r="AO49" s="19"/>
      <c r="AP49" s="39"/>
      <c r="AQ49" s="6"/>
      <c r="AR49" s="52"/>
      <c r="AS49" s="52"/>
    </row>
    <row r="50" spans="1:45" s="32" customFormat="1" ht="12.75">
      <c r="A50" s="24" t="s">
        <v>62</v>
      </c>
      <c r="B50" s="28">
        <v>20</v>
      </c>
      <c r="C50" s="79">
        <v>159.5</v>
      </c>
      <c r="D50" s="57">
        <f>C50/2.2046</f>
        <v>72.34872539236142</v>
      </c>
      <c r="E50" s="63">
        <v>0.7071</v>
      </c>
      <c r="F50" s="49"/>
      <c r="G50" s="50" t="s">
        <v>27</v>
      </c>
      <c r="H50" s="13">
        <v>165</v>
      </c>
      <c r="I50" s="27"/>
      <c r="J50" s="28"/>
      <c r="K50" s="29">
        <f t="shared" si="0"/>
        <v>0</v>
      </c>
      <c r="L50" s="14"/>
      <c r="M50" s="28"/>
      <c r="N50" s="29">
        <f t="shared" si="1"/>
        <v>0</v>
      </c>
      <c r="O50" s="14"/>
      <c r="P50" s="28"/>
      <c r="Q50" s="29">
        <f t="shared" si="2"/>
        <v>0</v>
      </c>
      <c r="R50" s="21">
        <f t="shared" si="3"/>
        <v>0</v>
      </c>
      <c r="S50" s="27"/>
      <c r="T50" s="28"/>
      <c r="U50" s="29">
        <f t="shared" si="4"/>
        <v>0</v>
      </c>
      <c r="V50" s="14"/>
      <c r="W50" s="28"/>
      <c r="X50" s="29">
        <f t="shared" si="5"/>
        <v>0</v>
      </c>
      <c r="Y50" s="14"/>
      <c r="Z50" s="28"/>
      <c r="AA50" s="29">
        <f t="shared" si="6"/>
        <v>0</v>
      </c>
      <c r="AB50" s="21">
        <v>425</v>
      </c>
      <c r="AC50" s="58">
        <v>425</v>
      </c>
      <c r="AD50" s="14"/>
      <c r="AE50" s="28"/>
      <c r="AF50" s="29">
        <f t="shared" si="7"/>
        <v>0</v>
      </c>
      <c r="AG50" s="14"/>
      <c r="AH50" s="28"/>
      <c r="AI50" s="29">
        <f t="shared" si="8"/>
        <v>0</v>
      </c>
      <c r="AJ50" s="14"/>
      <c r="AK50" s="28"/>
      <c r="AL50" s="29">
        <f t="shared" si="9"/>
        <v>0</v>
      </c>
      <c r="AM50" s="21">
        <f t="shared" si="10"/>
        <v>0</v>
      </c>
      <c r="AN50" s="30">
        <f t="shared" si="11"/>
        <v>425</v>
      </c>
      <c r="AO50" s="31">
        <f t="shared" si="12"/>
        <v>300.5175</v>
      </c>
      <c r="AP50" s="39">
        <f t="shared" si="13"/>
        <v>300.5175</v>
      </c>
      <c r="AQ50" s="28">
        <v>20</v>
      </c>
      <c r="AR50" s="51">
        <v>1</v>
      </c>
      <c r="AS50" s="51"/>
    </row>
    <row r="51" spans="1:45" s="32" customFormat="1" ht="15" customHeight="1">
      <c r="A51" s="24" t="s">
        <v>31</v>
      </c>
      <c r="B51" s="28">
        <v>30</v>
      </c>
      <c r="C51" s="79">
        <v>164</v>
      </c>
      <c r="D51" s="57">
        <f>C51/2.2046</f>
        <v>74.38991200217727</v>
      </c>
      <c r="E51" s="63">
        <v>0.6927</v>
      </c>
      <c r="F51" s="47"/>
      <c r="G51" s="48" t="s">
        <v>27</v>
      </c>
      <c r="H51" s="13">
        <v>165</v>
      </c>
      <c r="I51" s="27"/>
      <c r="J51" s="28"/>
      <c r="K51" s="29">
        <f t="shared" si="0"/>
        <v>0</v>
      </c>
      <c r="L51" s="14"/>
      <c r="M51" s="28"/>
      <c r="N51" s="29">
        <f t="shared" si="1"/>
        <v>0</v>
      </c>
      <c r="O51" s="14"/>
      <c r="P51" s="28"/>
      <c r="Q51" s="29">
        <f t="shared" si="2"/>
        <v>0</v>
      </c>
      <c r="R51" s="21">
        <f t="shared" si="3"/>
        <v>0</v>
      </c>
      <c r="S51" s="27"/>
      <c r="T51" s="28"/>
      <c r="U51" s="29">
        <f t="shared" si="4"/>
        <v>0</v>
      </c>
      <c r="V51" s="14"/>
      <c r="W51" s="28"/>
      <c r="X51" s="29">
        <f t="shared" si="5"/>
        <v>0</v>
      </c>
      <c r="Y51" s="14"/>
      <c r="Z51" s="28"/>
      <c r="AA51" s="29">
        <f t="shared" si="6"/>
        <v>0</v>
      </c>
      <c r="AB51" s="21">
        <v>345</v>
      </c>
      <c r="AC51" s="58">
        <f aca="true" t="shared" si="14" ref="AC51:AC65">R51+AB51</f>
        <v>345</v>
      </c>
      <c r="AD51" s="14"/>
      <c r="AE51" s="28"/>
      <c r="AF51" s="29">
        <f t="shared" si="7"/>
        <v>0</v>
      </c>
      <c r="AG51" s="14"/>
      <c r="AH51" s="28"/>
      <c r="AI51" s="29">
        <f t="shared" si="8"/>
        <v>0</v>
      </c>
      <c r="AJ51" s="14"/>
      <c r="AK51" s="28"/>
      <c r="AL51" s="29">
        <f t="shared" si="9"/>
        <v>0</v>
      </c>
      <c r="AM51" s="21">
        <v>0</v>
      </c>
      <c r="AN51" s="30">
        <f t="shared" si="11"/>
        <v>345</v>
      </c>
      <c r="AO51" s="31">
        <f t="shared" si="12"/>
        <v>238.98149999999998</v>
      </c>
      <c r="AP51" s="39">
        <f t="shared" si="13"/>
        <v>238.98149999999998</v>
      </c>
      <c r="AQ51" s="28">
        <v>30</v>
      </c>
      <c r="AR51" s="51">
        <v>2</v>
      </c>
      <c r="AS51" s="51"/>
    </row>
    <row r="52" spans="1:45" s="32" customFormat="1" ht="15" customHeight="1">
      <c r="A52" s="76" t="s">
        <v>82</v>
      </c>
      <c r="B52" s="28"/>
      <c r="C52" s="79"/>
      <c r="D52" s="57"/>
      <c r="E52" s="63"/>
      <c r="F52" s="47"/>
      <c r="G52" s="48"/>
      <c r="H52" s="13"/>
      <c r="I52" s="27"/>
      <c r="J52" s="28"/>
      <c r="K52" s="29"/>
      <c r="L52" s="14"/>
      <c r="M52" s="28"/>
      <c r="N52" s="29"/>
      <c r="O52" s="14"/>
      <c r="P52" s="28"/>
      <c r="Q52" s="29"/>
      <c r="R52" s="21"/>
      <c r="S52" s="27"/>
      <c r="T52" s="28"/>
      <c r="U52" s="29"/>
      <c r="V52" s="14"/>
      <c r="W52" s="28"/>
      <c r="X52" s="29"/>
      <c r="Y52" s="14"/>
      <c r="Z52" s="28"/>
      <c r="AA52" s="29"/>
      <c r="AB52" s="21"/>
      <c r="AC52" s="58"/>
      <c r="AD52" s="14"/>
      <c r="AE52" s="28"/>
      <c r="AF52" s="29"/>
      <c r="AG52" s="14"/>
      <c r="AH52" s="28"/>
      <c r="AI52" s="29"/>
      <c r="AJ52" s="14"/>
      <c r="AK52" s="28"/>
      <c r="AL52" s="29"/>
      <c r="AM52" s="21"/>
      <c r="AN52" s="30"/>
      <c r="AO52" s="31"/>
      <c r="AP52" s="39"/>
      <c r="AQ52" s="28"/>
      <c r="AR52" s="51"/>
      <c r="AS52" s="51"/>
    </row>
    <row r="53" spans="1:45" s="32" customFormat="1" ht="15" customHeight="1">
      <c r="A53" s="23" t="s">
        <v>53</v>
      </c>
      <c r="B53" s="28">
        <v>31</v>
      </c>
      <c r="C53" s="79">
        <v>191</v>
      </c>
      <c r="D53" s="57">
        <f>C53/2.2046</f>
        <v>86.6370316610723</v>
      </c>
      <c r="E53" s="62">
        <v>0.6255</v>
      </c>
      <c r="F53" s="47"/>
      <c r="G53" s="34" t="s">
        <v>27</v>
      </c>
      <c r="H53" s="13">
        <v>198</v>
      </c>
      <c r="I53" s="27"/>
      <c r="J53" s="28"/>
      <c r="K53" s="29">
        <f t="shared" si="0"/>
        <v>0</v>
      </c>
      <c r="L53" s="14"/>
      <c r="M53" s="28"/>
      <c r="N53" s="29">
        <f t="shared" si="1"/>
        <v>0</v>
      </c>
      <c r="O53" s="14"/>
      <c r="P53" s="28"/>
      <c r="Q53" s="29">
        <f t="shared" si="2"/>
        <v>0</v>
      </c>
      <c r="R53" s="21">
        <f t="shared" si="3"/>
        <v>0</v>
      </c>
      <c r="S53" s="27"/>
      <c r="T53" s="28"/>
      <c r="U53" s="29">
        <f t="shared" si="4"/>
        <v>0</v>
      </c>
      <c r="V53" s="14"/>
      <c r="W53" s="28"/>
      <c r="X53" s="29">
        <f t="shared" si="5"/>
        <v>0</v>
      </c>
      <c r="Y53" s="14"/>
      <c r="Z53" s="28"/>
      <c r="AA53" s="29">
        <f t="shared" si="6"/>
        <v>0</v>
      </c>
      <c r="AB53" s="21">
        <v>505</v>
      </c>
      <c r="AC53" s="58">
        <f t="shared" si="14"/>
        <v>505</v>
      </c>
      <c r="AD53" s="14"/>
      <c r="AE53" s="28"/>
      <c r="AF53" s="29">
        <f t="shared" si="7"/>
        <v>0</v>
      </c>
      <c r="AG53" s="14"/>
      <c r="AH53" s="28"/>
      <c r="AI53" s="29">
        <f t="shared" si="8"/>
        <v>0</v>
      </c>
      <c r="AJ53" s="14"/>
      <c r="AK53" s="28"/>
      <c r="AL53" s="29">
        <f t="shared" si="9"/>
        <v>0</v>
      </c>
      <c r="AM53" s="21">
        <f aca="true" t="shared" si="15" ref="AM53:AM65">MAX(AF53,AI53,AL53)</f>
        <v>0</v>
      </c>
      <c r="AN53" s="30">
        <f t="shared" si="11"/>
        <v>505</v>
      </c>
      <c r="AO53" s="31">
        <f t="shared" si="12"/>
        <v>315.8775</v>
      </c>
      <c r="AP53" s="39">
        <f t="shared" si="13"/>
        <v>315.8775</v>
      </c>
      <c r="AQ53" s="28">
        <v>31</v>
      </c>
      <c r="AR53" s="51">
        <v>1</v>
      </c>
      <c r="AS53" s="51"/>
    </row>
    <row r="54" spans="1:45" s="32" customFormat="1" ht="15" customHeight="1">
      <c r="A54" s="59" t="s">
        <v>84</v>
      </c>
      <c r="B54" s="28"/>
      <c r="C54" s="79"/>
      <c r="D54" s="57"/>
      <c r="E54" s="62"/>
      <c r="F54" s="47"/>
      <c r="G54" s="34"/>
      <c r="H54" s="13"/>
      <c r="I54" s="74"/>
      <c r="J54" s="28"/>
      <c r="K54" s="29"/>
      <c r="L54" s="14"/>
      <c r="M54" s="28"/>
      <c r="N54" s="29"/>
      <c r="O54" s="14"/>
      <c r="P54" s="28"/>
      <c r="Q54" s="29"/>
      <c r="R54" s="21"/>
      <c r="S54" s="27"/>
      <c r="T54" s="28"/>
      <c r="U54" s="29"/>
      <c r="V54" s="14"/>
      <c r="W54" s="28"/>
      <c r="X54" s="29"/>
      <c r="Y54" s="14"/>
      <c r="Z54" s="28"/>
      <c r="AA54" s="29"/>
      <c r="AB54" s="21"/>
      <c r="AC54" s="58"/>
      <c r="AD54" s="14"/>
      <c r="AE54" s="28"/>
      <c r="AF54" s="29"/>
      <c r="AG54" s="14"/>
      <c r="AH54" s="28"/>
      <c r="AI54" s="29"/>
      <c r="AJ54" s="14"/>
      <c r="AK54" s="28"/>
      <c r="AL54" s="29"/>
      <c r="AM54" s="21"/>
      <c r="AN54" s="30"/>
      <c r="AO54" s="31"/>
      <c r="AP54" s="39"/>
      <c r="AQ54" s="28"/>
      <c r="AR54" s="51"/>
      <c r="AS54" s="51"/>
    </row>
    <row r="55" spans="1:45" s="32" customFormat="1" ht="15" customHeight="1">
      <c r="A55" s="24" t="s">
        <v>32</v>
      </c>
      <c r="B55" s="28">
        <v>40</v>
      </c>
      <c r="C55" s="79">
        <v>229</v>
      </c>
      <c r="D55" s="57">
        <f>C55/2.2046</f>
        <v>103.87371858840605</v>
      </c>
      <c r="E55" s="63">
        <v>0.5726</v>
      </c>
      <c r="F55" s="47"/>
      <c r="G55" s="34" t="s">
        <v>27</v>
      </c>
      <c r="H55" s="13">
        <v>242</v>
      </c>
      <c r="I55" s="14"/>
      <c r="J55" s="28"/>
      <c r="K55" s="29">
        <f t="shared" si="0"/>
        <v>0</v>
      </c>
      <c r="L55" s="14"/>
      <c r="M55" s="28"/>
      <c r="N55" s="29">
        <f t="shared" si="1"/>
        <v>0</v>
      </c>
      <c r="O55" s="14"/>
      <c r="P55" s="28"/>
      <c r="Q55" s="29">
        <f t="shared" si="2"/>
        <v>0</v>
      </c>
      <c r="R55" s="21">
        <f t="shared" si="3"/>
        <v>0</v>
      </c>
      <c r="S55" s="27"/>
      <c r="T55" s="28"/>
      <c r="U55" s="29">
        <f t="shared" si="4"/>
        <v>0</v>
      </c>
      <c r="V55" s="14"/>
      <c r="W55" s="28"/>
      <c r="X55" s="29">
        <f t="shared" si="5"/>
        <v>0</v>
      </c>
      <c r="Y55" s="14"/>
      <c r="Z55" s="28"/>
      <c r="AA55" s="29">
        <f t="shared" si="6"/>
        <v>0</v>
      </c>
      <c r="AB55" s="21">
        <f>MAX(U55,X55,AA55)</f>
        <v>0</v>
      </c>
      <c r="AC55" s="58">
        <f t="shared" si="14"/>
        <v>0</v>
      </c>
      <c r="AD55" s="14"/>
      <c r="AE55" s="28"/>
      <c r="AF55" s="29">
        <f t="shared" si="7"/>
        <v>0</v>
      </c>
      <c r="AG55" s="14"/>
      <c r="AH55" s="28"/>
      <c r="AI55" s="29">
        <f t="shared" si="8"/>
        <v>0</v>
      </c>
      <c r="AJ55" s="14"/>
      <c r="AK55" s="28"/>
      <c r="AL55" s="29">
        <f t="shared" si="9"/>
        <v>0</v>
      </c>
      <c r="AM55" s="21">
        <f t="shared" si="15"/>
        <v>0</v>
      </c>
      <c r="AN55" s="30">
        <f t="shared" si="11"/>
        <v>0</v>
      </c>
      <c r="AO55" s="31">
        <f t="shared" si="12"/>
        <v>0</v>
      </c>
      <c r="AP55" s="39">
        <f t="shared" si="13"/>
        <v>0</v>
      </c>
      <c r="AQ55" s="28">
        <v>40</v>
      </c>
      <c r="AR55" s="51"/>
      <c r="AS55" s="51" t="s">
        <v>78</v>
      </c>
    </row>
    <row r="56" spans="1:45" s="32" customFormat="1" ht="15" customHeight="1">
      <c r="A56" s="76" t="s">
        <v>85</v>
      </c>
      <c r="B56" s="28"/>
      <c r="C56" s="79"/>
      <c r="D56" s="57"/>
      <c r="E56" s="63"/>
      <c r="F56" s="47"/>
      <c r="G56" s="34"/>
      <c r="H56" s="13"/>
      <c r="I56" s="74"/>
      <c r="J56" s="28"/>
      <c r="K56" s="29"/>
      <c r="L56" s="14"/>
      <c r="M56" s="28"/>
      <c r="N56" s="29"/>
      <c r="O56" s="14"/>
      <c r="P56" s="28"/>
      <c r="Q56" s="29"/>
      <c r="R56" s="21"/>
      <c r="S56" s="27"/>
      <c r="T56" s="28"/>
      <c r="U56" s="29"/>
      <c r="V56" s="14"/>
      <c r="W56" s="28"/>
      <c r="X56" s="29"/>
      <c r="Y56" s="14"/>
      <c r="Z56" s="28"/>
      <c r="AA56" s="29"/>
      <c r="AB56" s="21"/>
      <c r="AC56" s="58"/>
      <c r="AD56" s="14"/>
      <c r="AE56" s="28"/>
      <c r="AF56" s="29"/>
      <c r="AG56" s="14"/>
      <c r="AH56" s="28"/>
      <c r="AI56" s="29"/>
      <c r="AJ56" s="14"/>
      <c r="AK56" s="28"/>
      <c r="AL56" s="29"/>
      <c r="AM56" s="21"/>
      <c r="AN56" s="30"/>
      <c r="AO56" s="31"/>
      <c r="AP56" s="39"/>
      <c r="AQ56" s="28"/>
      <c r="AR56" s="51"/>
      <c r="AS56" s="51"/>
    </row>
    <row r="57" spans="1:45" ht="12.75">
      <c r="A57" s="24" t="s">
        <v>65</v>
      </c>
      <c r="B57" s="6">
        <v>42</v>
      </c>
      <c r="C57" s="80">
        <v>271</v>
      </c>
      <c r="D57" s="56">
        <f>C57/2.2046</f>
        <v>122.92479361335388</v>
      </c>
      <c r="E57" s="61">
        <v>0.5477</v>
      </c>
      <c r="F57" s="70"/>
      <c r="G57" s="26" t="s">
        <v>27</v>
      </c>
      <c r="H57" s="13">
        <v>275</v>
      </c>
      <c r="I57" s="9"/>
      <c r="J57" s="6"/>
      <c r="K57" s="10">
        <f t="shared" si="0"/>
        <v>0</v>
      </c>
      <c r="L57" s="7"/>
      <c r="M57" s="6"/>
      <c r="N57" s="10">
        <f t="shared" si="1"/>
        <v>0</v>
      </c>
      <c r="O57" s="7"/>
      <c r="P57" s="6"/>
      <c r="Q57" s="10">
        <f t="shared" si="2"/>
        <v>0</v>
      </c>
      <c r="R57" s="21">
        <f t="shared" si="3"/>
        <v>0</v>
      </c>
      <c r="S57" s="9"/>
      <c r="T57" s="6"/>
      <c r="U57" s="10">
        <f t="shared" si="4"/>
        <v>0</v>
      </c>
      <c r="V57" s="7"/>
      <c r="W57" s="6"/>
      <c r="X57" s="10">
        <f t="shared" si="5"/>
        <v>0</v>
      </c>
      <c r="Y57" s="7"/>
      <c r="Z57" s="6"/>
      <c r="AA57" s="10">
        <f t="shared" si="6"/>
        <v>0</v>
      </c>
      <c r="AB57" s="21">
        <v>705</v>
      </c>
      <c r="AC57" s="58">
        <f t="shared" si="14"/>
        <v>705</v>
      </c>
      <c r="AD57" s="7"/>
      <c r="AE57" s="6"/>
      <c r="AF57" s="10">
        <f t="shared" si="7"/>
        <v>0</v>
      </c>
      <c r="AG57" s="7"/>
      <c r="AH57" s="6"/>
      <c r="AI57" s="10">
        <f t="shared" si="8"/>
        <v>0</v>
      </c>
      <c r="AJ57" s="7"/>
      <c r="AK57" s="6"/>
      <c r="AL57" s="10">
        <f t="shared" si="9"/>
        <v>0</v>
      </c>
      <c r="AM57" s="21">
        <f t="shared" si="15"/>
        <v>0</v>
      </c>
      <c r="AN57" s="11">
        <f t="shared" si="11"/>
        <v>705</v>
      </c>
      <c r="AO57" s="19">
        <f t="shared" si="12"/>
        <v>386.1285</v>
      </c>
      <c r="AP57" s="39">
        <f t="shared" si="13"/>
        <v>386.1285</v>
      </c>
      <c r="AQ57" s="6">
        <v>42</v>
      </c>
      <c r="AR57" s="52">
        <v>1</v>
      </c>
      <c r="AS57" s="52"/>
    </row>
    <row r="58" spans="1:45" ht="12.75">
      <c r="A58" s="76" t="s">
        <v>96</v>
      </c>
      <c r="B58" s="6"/>
      <c r="C58" s="80"/>
      <c r="D58" s="56"/>
      <c r="E58" s="61"/>
      <c r="F58" s="70"/>
      <c r="G58" s="26"/>
      <c r="H58" s="13"/>
      <c r="I58" s="9"/>
      <c r="J58" s="6"/>
      <c r="K58" s="10"/>
      <c r="L58" s="7"/>
      <c r="M58" s="6"/>
      <c r="N58" s="10"/>
      <c r="O58" s="7"/>
      <c r="P58" s="6"/>
      <c r="Q58" s="10"/>
      <c r="R58" s="21"/>
      <c r="S58" s="9"/>
      <c r="T58" s="6"/>
      <c r="U58" s="10"/>
      <c r="V58" s="7"/>
      <c r="W58" s="6"/>
      <c r="X58" s="10"/>
      <c r="Y58" s="7"/>
      <c r="Z58" s="6"/>
      <c r="AA58" s="10"/>
      <c r="AB58" s="21"/>
      <c r="AC58" s="58"/>
      <c r="AD58" s="7"/>
      <c r="AE58" s="6"/>
      <c r="AF58" s="10"/>
      <c r="AG58" s="7"/>
      <c r="AH58" s="6"/>
      <c r="AI58" s="10"/>
      <c r="AJ58" s="7"/>
      <c r="AK58" s="6"/>
      <c r="AL58" s="10"/>
      <c r="AM58" s="21"/>
      <c r="AN58" s="11"/>
      <c r="AO58" s="19"/>
      <c r="AP58" s="39"/>
      <c r="AQ58" s="6"/>
      <c r="AR58" s="52"/>
      <c r="AS58" s="52"/>
    </row>
    <row r="59" spans="1:45" s="32" customFormat="1" ht="15" customHeight="1">
      <c r="A59" s="24" t="s">
        <v>33</v>
      </c>
      <c r="B59" s="28">
        <v>37</v>
      </c>
      <c r="C59" s="79">
        <v>307</v>
      </c>
      <c r="D59" s="57">
        <f>C59/2.2046</f>
        <v>139.2542864918806</v>
      </c>
      <c r="E59" s="63">
        <v>0.5317</v>
      </c>
      <c r="F59" s="47"/>
      <c r="G59" s="34" t="s">
        <v>27</v>
      </c>
      <c r="H59" s="13">
        <v>308</v>
      </c>
      <c r="I59" s="27"/>
      <c r="J59" s="28"/>
      <c r="K59" s="29">
        <f t="shared" si="0"/>
        <v>0</v>
      </c>
      <c r="L59" s="14"/>
      <c r="M59" s="28"/>
      <c r="N59" s="29">
        <f t="shared" si="1"/>
        <v>0</v>
      </c>
      <c r="O59" s="14"/>
      <c r="P59" s="28"/>
      <c r="Q59" s="29">
        <f t="shared" si="2"/>
        <v>0</v>
      </c>
      <c r="R59" s="21">
        <f t="shared" si="3"/>
        <v>0</v>
      </c>
      <c r="S59" s="27"/>
      <c r="T59" s="28"/>
      <c r="U59" s="29">
        <f t="shared" si="4"/>
        <v>0</v>
      </c>
      <c r="V59" s="14"/>
      <c r="W59" s="28"/>
      <c r="X59" s="29">
        <f t="shared" si="5"/>
        <v>0</v>
      </c>
      <c r="Y59" s="14"/>
      <c r="Z59" s="28"/>
      <c r="AA59" s="29">
        <f t="shared" si="6"/>
        <v>0</v>
      </c>
      <c r="AB59" s="21">
        <v>675</v>
      </c>
      <c r="AC59" s="58">
        <f t="shared" si="14"/>
        <v>675</v>
      </c>
      <c r="AD59" s="14"/>
      <c r="AE59" s="28"/>
      <c r="AF59" s="29">
        <f t="shared" si="7"/>
        <v>0</v>
      </c>
      <c r="AG59" s="14"/>
      <c r="AH59" s="28"/>
      <c r="AI59" s="29">
        <f t="shared" si="8"/>
        <v>0</v>
      </c>
      <c r="AJ59" s="14"/>
      <c r="AK59" s="28"/>
      <c r="AL59" s="29">
        <f t="shared" si="9"/>
        <v>0</v>
      </c>
      <c r="AM59" s="21">
        <f t="shared" si="15"/>
        <v>0</v>
      </c>
      <c r="AN59" s="30">
        <f t="shared" si="11"/>
        <v>675</v>
      </c>
      <c r="AO59" s="31">
        <f t="shared" si="12"/>
        <v>358.8975</v>
      </c>
      <c r="AP59" s="39">
        <f t="shared" si="13"/>
        <v>358.8975</v>
      </c>
      <c r="AQ59" s="28">
        <v>37</v>
      </c>
      <c r="AR59" s="51">
        <v>1</v>
      </c>
      <c r="AS59" s="51"/>
    </row>
    <row r="60" spans="1:45" s="32" customFormat="1" ht="15" customHeight="1">
      <c r="A60" s="76" t="s">
        <v>86</v>
      </c>
      <c r="B60" s="28"/>
      <c r="C60" s="79"/>
      <c r="D60" s="57"/>
      <c r="E60" s="63"/>
      <c r="F60" s="47"/>
      <c r="G60" s="34"/>
      <c r="H60" s="13"/>
      <c r="I60" s="27"/>
      <c r="J60" s="28"/>
      <c r="K60" s="29"/>
      <c r="L60" s="14"/>
      <c r="M60" s="28"/>
      <c r="N60" s="29"/>
      <c r="O60" s="14"/>
      <c r="P60" s="28"/>
      <c r="Q60" s="29"/>
      <c r="R60" s="21"/>
      <c r="S60" s="27"/>
      <c r="T60" s="28"/>
      <c r="U60" s="29"/>
      <c r="V60" s="14"/>
      <c r="W60" s="28"/>
      <c r="X60" s="29"/>
      <c r="Y60" s="14"/>
      <c r="Z60" s="28"/>
      <c r="AA60" s="29"/>
      <c r="AB60" s="21"/>
      <c r="AC60" s="58"/>
      <c r="AD60" s="14"/>
      <c r="AE60" s="28"/>
      <c r="AF60" s="29"/>
      <c r="AG60" s="14"/>
      <c r="AH60" s="28"/>
      <c r="AI60" s="29"/>
      <c r="AJ60" s="14"/>
      <c r="AK60" s="28"/>
      <c r="AL60" s="29"/>
      <c r="AM60" s="21"/>
      <c r="AN60" s="30"/>
      <c r="AO60" s="31"/>
      <c r="AP60" s="39"/>
      <c r="AQ60" s="28"/>
      <c r="AR60" s="51"/>
      <c r="AS60" s="51"/>
    </row>
    <row r="61" spans="1:45" s="32" customFormat="1" ht="15" customHeight="1">
      <c r="A61" s="24" t="s">
        <v>55</v>
      </c>
      <c r="B61" s="28">
        <v>38</v>
      </c>
      <c r="C61" s="79">
        <v>342</v>
      </c>
      <c r="D61" s="57">
        <f>C61/2.2046</f>
        <v>155.1301823460038</v>
      </c>
      <c r="E61" s="63">
        <v>0.5192</v>
      </c>
      <c r="F61" s="47"/>
      <c r="G61" s="34" t="s">
        <v>27</v>
      </c>
      <c r="H61" s="13" t="s">
        <v>50</v>
      </c>
      <c r="I61" s="27"/>
      <c r="J61" s="28"/>
      <c r="K61" s="29">
        <f t="shared" si="0"/>
        <v>0</v>
      </c>
      <c r="L61" s="14"/>
      <c r="M61" s="28"/>
      <c r="N61" s="29">
        <f t="shared" si="1"/>
        <v>0</v>
      </c>
      <c r="O61" s="14"/>
      <c r="P61" s="28"/>
      <c r="Q61" s="29">
        <f t="shared" si="2"/>
        <v>0</v>
      </c>
      <c r="R61" s="21">
        <f t="shared" si="3"/>
        <v>0</v>
      </c>
      <c r="S61" s="27"/>
      <c r="T61" s="28"/>
      <c r="U61" s="29">
        <f t="shared" si="4"/>
        <v>0</v>
      </c>
      <c r="V61" s="14"/>
      <c r="W61" s="28"/>
      <c r="X61" s="29">
        <f t="shared" si="5"/>
        <v>0</v>
      </c>
      <c r="Y61" s="14"/>
      <c r="Z61" s="28"/>
      <c r="AA61" s="29">
        <f t="shared" si="6"/>
        <v>0</v>
      </c>
      <c r="AB61" s="21">
        <f>MAX(U61,X61,AA61)</f>
        <v>0</v>
      </c>
      <c r="AC61" s="58">
        <f t="shared" si="14"/>
        <v>0</v>
      </c>
      <c r="AD61" s="14"/>
      <c r="AE61" s="28"/>
      <c r="AF61" s="29">
        <f t="shared" si="7"/>
        <v>0</v>
      </c>
      <c r="AG61" s="14"/>
      <c r="AH61" s="28"/>
      <c r="AI61" s="29">
        <f t="shared" si="8"/>
        <v>0</v>
      </c>
      <c r="AJ61" s="14"/>
      <c r="AK61" s="28"/>
      <c r="AL61" s="29">
        <f t="shared" si="9"/>
        <v>0</v>
      </c>
      <c r="AM61" s="21">
        <f t="shared" si="15"/>
        <v>0</v>
      </c>
      <c r="AN61" s="30">
        <f t="shared" si="11"/>
        <v>0</v>
      </c>
      <c r="AO61" s="31">
        <f t="shared" si="12"/>
        <v>0</v>
      </c>
      <c r="AP61" s="39">
        <f t="shared" si="13"/>
        <v>0</v>
      </c>
      <c r="AQ61" s="28">
        <v>38</v>
      </c>
      <c r="AR61" s="51"/>
      <c r="AS61" s="51" t="s">
        <v>78</v>
      </c>
    </row>
    <row r="62" spans="1:45" s="32" customFormat="1" ht="15" customHeight="1">
      <c r="A62" s="76" t="s">
        <v>88</v>
      </c>
      <c r="B62" s="28"/>
      <c r="C62" s="79"/>
      <c r="D62" s="57"/>
      <c r="E62" s="63"/>
      <c r="F62" s="47"/>
      <c r="G62" s="34"/>
      <c r="H62" s="13"/>
      <c r="I62" s="27"/>
      <c r="J62" s="28"/>
      <c r="K62" s="29"/>
      <c r="L62" s="14"/>
      <c r="M62" s="28"/>
      <c r="N62" s="29"/>
      <c r="O62" s="14"/>
      <c r="P62" s="28"/>
      <c r="Q62" s="29"/>
      <c r="R62" s="21"/>
      <c r="S62" s="27"/>
      <c r="T62" s="28"/>
      <c r="U62" s="29"/>
      <c r="V62" s="14"/>
      <c r="W62" s="28"/>
      <c r="X62" s="29"/>
      <c r="Y62" s="14"/>
      <c r="Z62" s="28"/>
      <c r="AA62" s="29"/>
      <c r="AB62" s="21"/>
      <c r="AC62" s="58"/>
      <c r="AD62" s="14"/>
      <c r="AE62" s="28"/>
      <c r="AF62" s="29"/>
      <c r="AG62" s="14"/>
      <c r="AH62" s="28"/>
      <c r="AI62" s="29"/>
      <c r="AJ62" s="14"/>
      <c r="AK62" s="28"/>
      <c r="AL62" s="29"/>
      <c r="AM62" s="21"/>
      <c r="AN62" s="30"/>
      <c r="AO62" s="31"/>
      <c r="AP62" s="39"/>
      <c r="AQ62" s="28"/>
      <c r="AR62" s="51"/>
      <c r="AS62" s="51"/>
    </row>
    <row r="63" spans="1:45" s="32" customFormat="1" ht="15" customHeight="1">
      <c r="A63" s="23" t="s">
        <v>38</v>
      </c>
      <c r="B63" s="6">
        <v>54</v>
      </c>
      <c r="C63" s="80">
        <v>167</v>
      </c>
      <c r="D63" s="56">
        <f>C63/2.2046</f>
        <v>75.75070307538782</v>
      </c>
      <c r="E63" s="61">
        <v>0.8317</v>
      </c>
      <c r="F63" s="70">
        <v>1.204</v>
      </c>
      <c r="G63" s="26" t="s">
        <v>25</v>
      </c>
      <c r="H63" s="13">
        <v>181</v>
      </c>
      <c r="I63" s="27"/>
      <c r="J63" s="28"/>
      <c r="K63" s="29">
        <f t="shared" si="0"/>
        <v>0</v>
      </c>
      <c r="L63" s="14"/>
      <c r="M63" s="28"/>
      <c r="N63" s="29">
        <f t="shared" si="1"/>
        <v>0</v>
      </c>
      <c r="O63" s="14"/>
      <c r="P63" s="28"/>
      <c r="Q63" s="29">
        <f t="shared" si="2"/>
        <v>0</v>
      </c>
      <c r="R63" s="21">
        <f t="shared" si="3"/>
        <v>0</v>
      </c>
      <c r="S63" s="27"/>
      <c r="T63" s="28"/>
      <c r="U63" s="29">
        <f t="shared" si="4"/>
        <v>0</v>
      </c>
      <c r="V63" s="14"/>
      <c r="W63" s="28"/>
      <c r="X63" s="29">
        <f t="shared" si="5"/>
        <v>0</v>
      </c>
      <c r="Y63" s="14"/>
      <c r="Z63" s="28"/>
      <c r="AA63" s="29">
        <f t="shared" si="6"/>
        <v>0</v>
      </c>
      <c r="AB63" s="21">
        <v>120</v>
      </c>
      <c r="AC63" s="58">
        <f t="shared" si="14"/>
        <v>120</v>
      </c>
      <c r="AD63" s="14"/>
      <c r="AE63" s="28"/>
      <c r="AF63" s="29">
        <f t="shared" si="7"/>
        <v>0</v>
      </c>
      <c r="AG63" s="14"/>
      <c r="AH63" s="28"/>
      <c r="AI63" s="29">
        <f t="shared" si="8"/>
        <v>0</v>
      </c>
      <c r="AJ63" s="14"/>
      <c r="AK63" s="28"/>
      <c r="AL63" s="29">
        <f t="shared" si="9"/>
        <v>0</v>
      </c>
      <c r="AM63" s="21">
        <f t="shared" si="15"/>
        <v>0</v>
      </c>
      <c r="AN63" s="30">
        <f t="shared" si="11"/>
        <v>120</v>
      </c>
      <c r="AO63" s="31">
        <f t="shared" si="12"/>
        <v>99.804</v>
      </c>
      <c r="AP63" s="39">
        <f t="shared" si="13"/>
        <v>120.164016</v>
      </c>
      <c r="AQ63" s="6">
        <v>54</v>
      </c>
      <c r="AR63" s="51">
        <v>1</v>
      </c>
      <c r="AS63" s="51" t="s">
        <v>72</v>
      </c>
    </row>
    <row r="64" spans="1:45" s="32" customFormat="1" ht="15" customHeight="1">
      <c r="A64" s="59" t="s">
        <v>90</v>
      </c>
      <c r="B64" s="6"/>
      <c r="C64" s="80"/>
      <c r="D64" s="56"/>
      <c r="E64" s="61"/>
      <c r="F64" s="70"/>
      <c r="G64" s="26"/>
      <c r="H64" s="13"/>
      <c r="I64" s="74"/>
      <c r="J64" s="28"/>
      <c r="K64" s="29"/>
      <c r="L64" s="14"/>
      <c r="M64" s="28"/>
      <c r="N64" s="29"/>
      <c r="O64" s="14"/>
      <c r="P64" s="28"/>
      <c r="Q64" s="29"/>
      <c r="R64" s="21"/>
      <c r="S64" s="27"/>
      <c r="T64" s="28"/>
      <c r="U64" s="29"/>
      <c r="V64" s="14"/>
      <c r="W64" s="28"/>
      <c r="X64" s="29"/>
      <c r="Y64" s="14"/>
      <c r="Z64" s="28"/>
      <c r="AA64" s="29"/>
      <c r="AB64" s="21"/>
      <c r="AC64" s="58"/>
      <c r="AD64" s="14"/>
      <c r="AE64" s="28"/>
      <c r="AF64" s="29"/>
      <c r="AG64" s="14"/>
      <c r="AH64" s="28"/>
      <c r="AI64" s="29"/>
      <c r="AJ64" s="14"/>
      <c r="AK64" s="28"/>
      <c r="AL64" s="29"/>
      <c r="AM64" s="21"/>
      <c r="AN64" s="30"/>
      <c r="AO64" s="31"/>
      <c r="AP64" s="39"/>
      <c r="AQ64" s="6"/>
      <c r="AR64" s="51"/>
      <c r="AS64" s="51"/>
    </row>
    <row r="65" spans="1:45" s="32" customFormat="1" ht="15" customHeight="1">
      <c r="A65" s="24" t="s">
        <v>52</v>
      </c>
      <c r="B65" s="6">
        <v>29</v>
      </c>
      <c r="C65" s="80">
        <v>146.5</v>
      </c>
      <c r="D65" s="56">
        <f>C65/2.2046</f>
        <v>66.45196407511567</v>
      </c>
      <c r="E65" s="61">
        <v>0.9113</v>
      </c>
      <c r="F65" s="70"/>
      <c r="G65" s="26" t="s">
        <v>40</v>
      </c>
      <c r="H65" s="13">
        <v>148</v>
      </c>
      <c r="I65" s="14"/>
      <c r="J65" s="28"/>
      <c r="K65" s="29">
        <f t="shared" si="0"/>
        <v>0</v>
      </c>
      <c r="L65" s="14"/>
      <c r="M65" s="28"/>
      <c r="N65" s="29">
        <f t="shared" si="1"/>
        <v>0</v>
      </c>
      <c r="O65" s="14"/>
      <c r="P65" s="28"/>
      <c r="Q65" s="29">
        <f t="shared" si="2"/>
        <v>0</v>
      </c>
      <c r="R65" s="21">
        <v>0</v>
      </c>
      <c r="S65" s="27"/>
      <c r="T65" s="28"/>
      <c r="U65" s="29">
        <f t="shared" si="4"/>
        <v>0</v>
      </c>
      <c r="V65" s="14"/>
      <c r="W65" s="28"/>
      <c r="X65" s="29">
        <f t="shared" si="5"/>
        <v>0</v>
      </c>
      <c r="Y65" s="14"/>
      <c r="Z65" s="28"/>
      <c r="AA65" s="29">
        <f t="shared" si="6"/>
        <v>0</v>
      </c>
      <c r="AB65" s="21">
        <v>165</v>
      </c>
      <c r="AC65" s="58">
        <f t="shared" si="14"/>
        <v>165</v>
      </c>
      <c r="AD65" s="14"/>
      <c r="AE65" s="28"/>
      <c r="AF65" s="29">
        <f t="shared" si="7"/>
        <v>0</v>
      </c>
      <c r="AG65" s="14"/>
      <c r="AH65" s="28"/>
      <c r="AI65" s="29">
        <f t="shared" si="8"/>
        <v>0</v>
      </c>
      <c r="AJ65" s="14"/>
      <c r="AK65" s="28"/>
      <c r="AL65" s="29">
        <f t="shared" si="9"/>
        <v>0</v>
      </c>
      <c r="AM65" s="21">
        <f t="shared" si="15"/>
        <v>0</v>
      </c>
      <c r="AN65" s="30">
        <f t="shared" si="11"/>
        <v>165</v>
      </c>
      <c r="AO65" s="31">
        <f t="shared" si="12"/>
        <v>150.3645</v>
      </c>
      <c r="AP65" s="39">
        <f t="shared" si="13"/>
        <v>150.3645</v>
      </c>
      <c r="AQ65" s="6">
        <v>29</v>
      </c>
      <c r="AR65" s="51">
        <v>1</v>
      </c>
      <c r="AS65" s="51"/>
    </row>
    <row r="66" spans="1:45" s="32" customFormat="1" ht="12.75">
      <c r="A66" s="24"/>
      <c r="B66" s="28"/>
      <c r="C66" s="79"/>
      <c r="D66" s="56">
        <f>C66/2.2046</f>
        <v>0</v>
      </c>
      <c r="E66" s="63"/>
      <c r="F66" s="37"/>
      <c r="G66" s="38"/>
      <c r="H66" s="34"/>
      <c r="I66" s="14"/>
      <c r="J66" s="28"/>
      <c r="K66" s="29">
        <f>IF(J66&gt;0,0,I66)</f>
        <v>0</v>
      </c>
      <c r="L66" s="14"/>
      <c r="M66" s="28"/>
      <c r="N66" s="29">
        <f>IF(M66&gt;0,0,L66)</f>
        <v>0</v>
      </c>
      <c r="O66" s="14"/>
      <c r="P66" s="28"/>
      <c r="Q66" s="29">
        <f>IF(P66&gt;0,0,O66)</f>
        <v>0</v>
      </c>
      <c r="R66" s="21">
        <f>IF(COUNT(J66,M66)&gt;2,"out",MAX(K66,N66,Q66))</f>
        <v>0</v>
      </c>
      <c r="S66" s="27"/>
      <c r="T66" s="28"/>
      <c r="U66" s="29">
        <f>IF(T66&gt;0,0,S66)</f>
        <v>0</v>
      </c>
      <c r="V66" s="14"/>
      <c r="W66" s="28"/>
      <c r="X66" s="29">
        <f>IF(W66&gt;0,0,V66)</f>
        <v>0</v>
      </c>
      <c r="Y66" s="14"/>
      <c r="Z66" s="28"/>
      <c r="AA66" s="29">
        <f>IF(Z66&gt;0,0,Y66)</f>
        <v>0</v>
      </c>
      <c r="AB66" s="21">
        <f>MAX(U66,X66,AA66)</f>
        <v>0</v>
      </c>
      <c r="AC66" s="58">
        <f>R66+AB66</f>
        <v>0</v>
      </c>
      <c r="AD66" s="14"/>
      <c r="AE66" s="28"/>
      <c r="AF66" s="29">
        <f>IF(AE66&gt;0,0,AD66)</f>
        <v>0</v>
      </c>
      <c r="AG66" s="14"/>
      <c r="AH66" s="28"/>
      <c r="AI66" s="29">
        <f>IF(AH66&gt;0,0,AG66)</f>
        <v>0</v>
      </c>
      <c r="AJ66" s="14"/>
      <c r="AK66" s="28"/>
      <c r="AL66" s="29">
        <f>IF(AK66&gt;0,0,AJ66)</f>
        <v>0</v>
      </c>
      <c r="AM66" s="21">
        <f>MAX(AF66,AI66,AL66)</f>
        <v>0</v>
      </c>
      <c r="AN66" s="30">
        <f>(AM66+AB66+R66)</f>
        <v>0</v>
      </c>
      <c r="AO66" s="31">
        <f>(AN66*E66)</f>
        <v>0</v>
      </c>
      <c r="AP66" s="39">
        <f>IF(F66&gt;0,AO66*F66,AN66*E66)</f>
        <v>0</v>
      </c>
      <c r="AQ66" s="28"/>
      <c r="AR66" s="51"/>
      <c r="AS66" s="51"/>
    </row>
    <row r="67" spans="1:45" s="32" customFormat="1" ht="12.75">
      <c r="A67" s="24"/>
      <c r="B67" s="28"/>
      <c r="C67" s="79"/>
      <c r="D67" s="56">
        <f>C67/2.2046</f>
        <v>0</v>
      </c>
      <c r="E67" s="63"/>
      <c r="F67" s="37"/>
      <c r="G67" s="38"/>
      <c r="H67" s="34"/>
      <c r="I67" s="14"/>
      <c r="J67" s="28"/>
      <c r="K67" s="29">
        <f>IF(J67&gt;0,0,I67)</f>
        <v>0</v>
      </c>
      <c r="L67" s="14"/>
      <c r="M67" s="28"/>
      <c r="N67" s="29">
        <f>IF(M67&gt;0,0,L67)</f>
        <v>0</v>
      </c>
      <c r="O67" s="14"/>
      <c r="P67" s="28"/>
      <c r="Q67" s="29">
        <f>IF(P67&gt;0,0,O67)</f>
        <v>0</v>
      </c>
      <c r="R67" s="21">
        <f>IF(COUNT(J67,M67)&gt;2,"out",MAX(K67,N67,Q67))</f>
        <v>0</v>
      </c>
      <c r="S67" s="27"/>
      <c r="T67" s="28"/>
      <c r="U67" s="29">
        <f>IF(T67&gt;0,0,S67)</f>
        <v>0</v>
      </c>
      <c r="V67" s="14"/>
      <c r="W67" s="28"/>
      <c r="X67" s="29">
        <f>IF(W67&gt;0,0,V67)</f>
        <v>0</v>
      </c>
      <c r="Y67" s="14"/>
      <c r="Z67" s="28"/>
      <c r="AA67" s="29">
        <f>IF(Z67&gt;0,0,Y67)</f>
        <v>0</v>
      </c>
      <c r="AB67" s="21">
        <f>MAX(U67,X67,AA67)</f>
        <v>0</v>
      </c>
      <c r="AC67" s="58">
        <f>R67+AB67</f>
        <v>0</v>
      </c>
      <c r="AD67" s="14"/>
      <c r="AE67" s="28"/>
      <c r="AF67" s="29">
        <f>IF(AE67&gt;0,0,AD67)</f>
        <v>0</v>
      </c>
      <c r="AG67" s="14"/>
      <c r="AH67" s="28"/>
      <c r="AI67" s="29">
        <f>IF(AH67&gt;0,0,AG67)</f>
        <v>0</v>
      </c>
      <c r="AJ67" s="14"/>
      <c r="AK67" s="28"/>
      <c r="AL67" s="29">
        <f>IF(AK67&gt;0,0,AJ67)</f>
        <v>0</v>
      </c>
      <c r="AM67" s="21">
        <f>MAX(AF67,AI67,AL67)</f>
        <v>0</v>
      </c>
      <c r="AN67" s="30">
        <f>(AM67+AB67+R67)</f>
        <v>0</v>
      </c>
      <c r="AO67" s="31">
        <f>(AN67*E67)</f>
        <v>0</v>
      </c>
      <c r="AP67" s="39">
        <f>IF(F67&gt;0,AO67*F67,AN67*E67)</f>
        <v>0</v>
      </c>
      <c r="AQ67" s="28"/>
      <c r="AR67" s="51"/>
      <c r="AS67" s="51"/>
    </row>
    <row r="68" spans="1:45" s="32" customFormat="1" ht="12.75">
      <c r="A68" s="24"/>
      <c r="B68" s="28"/>
      <c r="C68" s="79"/>
      <c r="D68" s="56">
        <f>C68/2.2046</f>
        <v>0</v>
      </c>
      <c r="E68" s="63"/>
      <c r="F68" s="35"/>
      <c r="G68" s="36"/>
      <c r="H68" s="34"/>
      <c r="I68" s="14"/>
      <c r="J68" s="28"/>
      <c r="K68" s="29">
        <f>IF(J68&gt;0,0,I68)</f>
        <v>0</v>
      </c>
      <c r="L68" s="14"/>
      <c r="M68" s="28"/>
      <c r="N68" s="29">
        <f>IF(M68&gt;0,0,L68)</f>
        <v>0</v>
      </c>
      <c r="O68" s="14"/>
      <c r="P68" s="28"/>
      <c r="Q68" s="29">
        <f>IF(P68&gt;0,0,O68)</f>
        <v>0</v>
      </c>
      <c r="R68" s="21">
        <f>IF(COUNT(J68,M68)&gt;2,"out",MAX(K68,N68,Q68))</f>
        <v>0</v>
      </c>
      <c r="S68" s="27"/>
      <c r="T68" s="28"/>
      <c r="U68" s="29">
        <f>IF(T68&gt;0,0,S68)</f>
        <v>0</v>
      </c>
      <c r="V68" s="14"/>
      <c r="W68" s="28"/>
      <c r="X68" s="29">
        <f>IF(W68&gt;0,0,V68)</f>
        <v>0</v>
      </c>
      <c r="Y68" s="14"/>
      <c r="Z68" s="28"/>
      <c r="AA68" s="29">
        <f>IF(Z68&gt;0,0,Y68)</f>
        <v>0</v>
      </c>
      <c r="AB68" s="21">
        <f>MAX(U68,X68,AA68)</f>
        <v>0</v>
      </c>
      <c r="AC68" s="58">
        <f>R68+AB68</f>
        <v>0</v>
      </c>
      <c r="AD68" s="14"/>
      <c r="AE68" s="28"/>
      <c r="AF68" s="29">
        <f>IF(AE68&gt;0,0,AD68)</f>
        <v>0</v>
      </c>
      <c r="AG68" s="14"/>
      <c r="AH68" s="28"/>
      <c r="AI68" s="29">
        <f>IF(AH68&gt;0,0,AG68)</f>
        <v>0</v>
      </c>
      <c r="AJ68" s="14"/>
      <c r="AK68" s="28"/>
      <c r="AL68" s="29">
        <f>IF(AK68&gt;0,0,AJ68)</f>
        <v>0</v>
      </c>
      <c r="AM68" s="21">
        <f>MAX(AF68,AI68,AL68)</f>
        <v>0</v>
      </c>
      <c r="AN68" s="30">
        <f>(AM68+AB68+R68)</f>
        <v>0</v>
      </c>
      <c r="AO68" s="31">
        <f>(AN68*E68)</f>
        <v>0</v>
      </c>
      <c r="AP68" s="39">
        <f>IF(F68&gt;0,AO68*F68,AN68*E68)</f>
        <v>0</v>
      </c>
      <c r="AQ68" s="28"/>
      <c r="AR68" s="51"/>
      <c r="AS68" s="51"/>
    </row>
    <row r="69" spans="1:45" s="32" customFormat="1" ht="12.75">
      <c r="A69" s="23"/>
      <c r="B69" s="28"/>
      <c r="C69" s="79"/>
      <c r="D69" s="56">
        <f>C69/2.2046</f>
        <v>0</v>
      </c>
      <c r="E69" s="62"/>
      <c r="F69" s="47"/>
      <c r="G69" s="34"/>
      <c r="H69" s="13"/>
      <c r="I69" s="27"/>
      <c r="J69" s="28"/>
      <c r="K69" s="29">
        <f>IF(J69&gt;0,0,I69)</f>
        <v>0</v>
      </c>
      <c r="L69" s="14"/>
      <c r="M69" s="28"/>
      <c r="N69" s="29">
        <f>IF(M69&gt;0,0,L69)</f>
        <v>0</v>
      </c>
      <c r="O69" s="14"/>
      <c r="P69" s="28"/>
      <c r="Q69" s="29">
        <f>IF(P69&gt;0,0,O69)</f>
        <v>0</v>
      </c>
      <c r="R69" s="21">
        <f>IF(COUNT(J69,M69)&gt;2,"out",MAX(K69,N69,Q69))</f>
        <v>0</v>
      </c>
      <c r="S69" s="27"/>
      <c r="T69" s="28"/>
      <c r="U69" s="29">
        <f>IF(T69&gt;0,0,S69)</f>
        <v>0</v>
      </c>
      <c r="V69" s="14"/>
      <c r="W69" s="28"/>
      <c r="X69" s="29">
        <f>IF(W69&gt;0,0,V69)</f>
        <v>0</v>
      </c>
      <c r="Y69" s="14"/>
      <c r="Z69" s="28"/>
      <c r="AA69" s="29">
        <f>IF(Z69&gt;0,0,Y69)</f>
        <v>0</v>
      </c>
      <c r="AB69" s="21">
        <f>MAX(U69,X69,AA69)</f>
        <v>0</v>
      </c>
      <c r="AC69" s="58">
        <f>R69+AB69</f>
        <v>0</v>
      </c>
      <c r="AD69" s="14"/>
      <c r="AE69" s="28"/>
      <c r="AF69" s="29">
        <f>IF(AE69&gt;0,0,AD69)</f>
        <v>0</v>
      </c>
      <c r="AG69" s="14"/>
      <c r="AH69" s="28"/>
      <c r="AI69" s="29">
        <f>IF(AH69&gt;0,0,AG69)</f>
        <v>0</v>
      </c>
      <c r="AJ69" s="14"/>
      <c r="AK69" s="28"/>
      <c r="AL69" s="29">
        <f>IF(AK69&gt;0,0,AJ69)</f>
        <v>0</v>
      </c>
      <c r="AM69" s="21">
        <f>MAX(AF69,AI69,AL69)</f>
        <v>0</v>
      </c>
      <c r="AN69" s="30">
        <f>(AM69+AB69+R69)</f>
        <v>0</v>
      </c>
      <c r="AO69" s="31">
        <f>(AN69*E69)</f>
        <v>0</v>
      </c>
      <c r="AP69" s="39">
        <f>IF(F69&gt;0,AO69*F69,AN69*E69)</f>
        <v>0</v>
      </c>
      <c r="AQ69" s="28"/>
      <c r="AR69" s="51"/>
      <c r="AS69" s="51"/>
    </row>
  </sheetData>
  <printOptions horizontalCentered="1" verticalCentered="1"/>
  <pageMargins left="0.25" right="0.46" top="1" bottom="0" header="0.38" footer="0.29"/>
  <pageSetup horizontalDpi="300" verticalDpi="300" orientation="landscape" scale="74" r:id="rId1"/>
  <headerFooter alignWithMargins="0">
    <oddHeader>&amp;LRockhill, SC&amp;CAPF South Carolina 
Summer Heat II&amp;RSeptember  9, 2006</oddHeader>
  </headerFooter>
  <rowBreaks count="1" manualBreakCount="1">
    <brk id="38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Nina</cp:lastModifiedBy>
  <cp:lastPrinted>2006-09-12T21:58:23Z</cp:lastPrinted>
  <dcterms:created xsi:type="dcterms:W3CDTF">2002-11-02T02:56:58Z</dcterms:created>
  <dcterms:modified xsi:type="dcterms:W3CDTF">2006-09-12T22:01:07Z</dcterms:modified>
  <cp:category/>
  <cp:version/>
  <cp:contentType/>
  <cp:contentStatus/>
</cp:coreProperties>
</file>