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1020" yWindow="0" windowWidth="16815" windowHeight="7755" activeTab="1"/>
  </bookViews>
  <sheets>
    <sheet name="WOMEN" sheetId="3" r:id="rId1"/>
    <sheet name="MEN RAW" sheetId="4" r:id="rId2"/>
    <sheet name="MEN EQUIPPED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L6" i="2"/>
  <c r="M6" i="2" s="1"/>
  <c r="P6" i="2" l="1"/>
  <c r="R29" i="4"/>
  <c r="R28" i="4"/>
  <c r="R27" i="4"/>
  <c r="R26" i="4"/>
  <c r="R25" i="4"/>
  <c r="R24" i="4"/>
  <c r="R18" i="4"/>
  <c r="L18" i="4"/>
  <c r="P18" i="4" s="1"/>
  <c r="J18" i="4"/>
  <c r="R5" i="4"/>
  <c r="L5" i="4"/>
  <c r="P5" i="4" s="1"/>
  <c r="J5" i="4"/>
  <c r="R19" i="4"/>
  <c r="L19" i="4"/>
  <c r="M19" i="4" s="1"/>
  <c r="J19" i="4"/>
  <c r="R22" i="4"/>
  <c r="L22" i="4"/>
  <c r="P22" i="4" s="1"/>
  <c r="J22" i="4"/>
  <c r="R16" i="4"/>
  <c r="L16" i="4"/>
  <c r="P16" i="4" s="1"/>
  <c r="J16" i="4"/>
  <c r="R21" i="4"/>
  <c r="L21" i="4"/>
  <c r="M21" i="4" s="1"/>
  <c r="J21" i="4"/>
  <c r="R20" i="4"/>
  <c r="L20" i="4"/>
  <c r="M20" i="4" s="1"/>
  <c r="J20" i="4"/>
  <c r="R13" i="4"/>
  <c r="L13" i="4"/>
  <c r="P13" i="4" s="1"/>
  <c r="J13" i="4"/>
  <c r="R23" i="4"/>
  <c r="L23" i="4"/>
  <c r="P23" i="4" s="1"/>
  <c r="J23" i="4"/>
  <c r="R8" i="4"/>
  <c r="L8" i="4"/>
  <c r="P8" i="4" s="1"/>
  <c r="J8" i="4"/>
  <c r="R10" i="4"/>
  <c r="L10" i="4"/>
  <c r="M10" i="4" s="1"/>
  <c r="J10" i="4"/>
  <c r="R17" i="4"/>
  <c r="L17" i="4"/>
  <c r="P17" i="4" s="1"/>
  <c r="J17" i="4"/>
  <c r="R7" i="4"/>
  <c r="L7" i="4"/>
  <c r="P7" i="4" s="1"/>
  <c r="J7" i="4"/>
  <c r="R14" i="4"/>
  <c r="L14" i="4"/>
  <c r="P14" i="4" s="1"/>
  <c r="J14" i="4"/>
  <c r="R4" i="4"/>
  <c r="L4" i="4"/>
  <c r="M4" i="4" s="1"/>
  <c r="J4" i="4"/>
  <c r="R3" i="4"/>
  <c r="L3" i="4"/>
  <c r="P3" i="4" s="1"/>
  <c r="J3" i="4"/>
  <c r="R11" i="4"/>
  <c r="L11" i="4"/>
  <c r="P11" i="4" s="1"/>
  <c r="J11" i="4"/>
  <c r="R6" i="4"/>
  <c r="L6" i="4"/>
  <c r="P6" i="4" s="1"/>
  <c r="J6" i="4"/>
  <c r="R12" i="4"/>
  <c r="L12" i="4"/>
  <c r="M12" i="4" s="1"/>
  <c r="J12" i="4"/>
  <c r="R15" i="4"/>
  <c r="L15" i="4"/>
  <c r="P15" i="4" s="1"/>
  <c r="J15" i="4"/>
  <c r="R9" i="4"/>
  <c r="L9" i="4"/>
  <c r="P9" i="4" s="1"/>
  <c r="J9" i="4"/>
  <c r="P10" i="4" l="1"/>
  <c r="M8" i="4"/>
  <c r="P21" i="4"/>
  <c r="M5" i="4"/>
  <c r="P4" i="4"/>
  <c r="M14" i="4"/>
  <c r="P12" i="4"/>
  <c r="M6" i="4"/>
  <c r="P19" i="4"/>
  <c r="P20" i="4"/>
  <c r="M9" i="4"/>
  <c r="M11" i="4"/>
  <c r="M7" i="4"/>
  <c r="M23" i="4"/>
  <c r="M16" i="4"/>
  <c r="M18" i="4"/>
  <c r="M15" i="4"/>
  <c r="M3" i="4"/>
  <c r="M17" i="4"/>
  <c r="M13" i="4"/>
  <c r="M22" i="4"/>
  <c r="R13" i="3" l="1"/>
  <c r="L13" i="3"/>
  <c r="P13" i="3" s="1"/>
  <c r="J13" i="3"/>
  <c r="R5" i="3"/>
  <c r="L5" i="3"/>
  <c r="P5" i="3" s="1"/>
  <c r="J5" i="3"/>
  <c r="R9" i="3"/>
  <c r="L9" i="3"/>
  <c r="P9" i="3" s="1"/>
  <c r="J9" i="3"/>
  <c r="R11" i="3"/>
  <c r="L11" i="3"/>
  <c r="M11" i="3" s="1"/>
  <c r="J11" i="3"/>
  <c r="R8" i="3"/>
  <c r="L8" i="3"/>
  <c r="P8" i="3" s="1"/>
  <c r="J8" i="3"/>
  <c r="R6" i="3"/>
  <c r="L6" i="3"/>
  <c r="P6" i="3" s="1"/>
  <c r="J6" i="3"/>
  <c r="R4" i="3"/>
  <c r="L4" i="3"/>
  <c r="M4" i="3" s="1"/>
  <c r="J4" i="3"/>
  <c r="R3" i="3"/>
  <c r="L3" i="3"/>
  <c r="M3" i="3" s="1"/>
  <c r="J3" i="3"/>
  <c r="R12" i="3"/>
  <c r="L12" i="3"/>
  <c r="P12" i="3" s="1"/>
  <c r="J12" i="3"/>
  <c r="R10" i="3"/>
  <c r="L10" i="3"/>
  <c r="P10" i="3" s="1"/>
  <c r="J10" i="3"/>
  <c r="R7" i="3"/>
  <c r="L7" i="3"/>
  <c r="P7" i="3" s="1"/>
  <c r="J7" i="3"/>
  <c r="R2" i="3"/>
  <c r="L2" i="3"/>
  <c r="M2" i="3" s="1"/>
  <c r="J2" i="3"/>
  <c r="P2" i="3" l="1"/>
  <c r="P4" i="3"/>
  <c r="M9" i="3"/>
  <c r="P11" i="3"/>
  <c r="P3" i="3"/>
  <c r="M7" i="3"/>
  <c r="M10" i="3"/>
  <c r="M6" i="3"/>
  <c r="M5" i="3"/>
  <c r="M12" i="3"/>
  <c r="M8" i="3"/>
  <c r="M13" i="3"/>
  <c r="R5" i="2" l="1"/>
  <c r="R7" i="2"/>
  <c r="R10" i="2"/>
  <c r="R8" i="2"/>
  <c r="R9" i="2"/>
  <c r="R4" i="2"/>
  <c r="R15" i="2"/>
  <c r="R16" i="2"/>
  <c r="R14" i="2"/>
  <c r="R11" i="2"/>
  <c r="R17" i="2"/>
  <c r="R6" i="2"/>
  <c r="R12" i="2"/>
  <c r="R13" i="2"/>
  <c r="R18" i="2"/>
  <c r="R19" i="2"/>
  <c r="R20" i="2"/>
  <c r="R21" i="2"/>
  <c r="R22" i="2"/>
  <c r="R23" i="2"/>
  <c r="R24" i="2"/>
  <c r="R25" i="2"/>
  <c r="R26" i="2"/>
  <c r="R27" i="2"/>
  <c r="R28" i="2"/>
  <c r="R29" i="2"/>
  <c r="R3" i="2"/>
  <c r="L17" i="2"/>
  <c r="M17" i="2" s="1"/>
  <c r="J17" i="2"/>
  <c r="L7" i="2"/>
  <c r="M7" i="2" s="1"/>
  <c r="J7" i="2"/>
  <c r="L9" i="2"/>
  <c r="P9" i="2" s="1"/>
  <c r="J9" i="2"/>
  <c r="L16" i="2"/>
  <c r="P16" i="2" s="1"/>
  <c r="J16" i="2"/>
  <c r="M9" i="2" l="1"/>
  <c r="M16" i="2"/>
  <c r="P7" i="2"/>
  <c r="P17" i="2"/>
  <c r="L11" i="2"/>
  <c r="P11" i="2" s="1"/>
  <c r="J11" i="2"/>
  <c r="L14" i="2"/>
  <c r="P14" i="2" s="1"/>
  <c r="J14" i="2"/>
  <c r="L15" i="2"/>
  <c r="P15" i="2" s="1"/>
  <c r="J15" i="2"/>
  <c r="L4" i="2"/>
  <c r="P4" i="2" s="1"/>
  <c r="J4" i="2"/>
  <c r="L8" i="2"/>
  <c r="P8" i="2" s="1"/>
  <c r="J8" i="2"/>
  <c r="L10" i="2"/>
  <c r="P10" i="2" s="1"/>
  <c r="J10" i="2"/>
  <c r="L5" i="2"/>
  <c r="P5" i="2" s="1"/>
  <c r="J5" i="2"/>
  <c r="L3" i="2"/>
  <c r="P3" i="2" s="1"/>
  <c r="J3" i="2"/>
  <c r="M3" i="2" l="1"/>
  <c r="M5" i="2"/>
  <c r="M10" i="2"/>
  <c r="M8" i="2"/>
  <c r="M4" i="2"/>
  <c r="M15" i="2"/>
  <c r="M14" i="2"/>
  <c r="M11" i="2"/>
</calcChain>
</file>

<file path=xl/sharedStrings.xml><?xml version="1.0" encoding="utf-8"?>
<sst xmlns="http://schemas.openxmlformats.org/spreadsheetml/2006/main" count="190" uniqueCount="93">
  <si>
    <t>CLASS</t>
  </si>
  <si>
    <t>BDW</t>
  </si>
  <si>
    <t>SQUAT</t>
  </si>
  <si>
    <t>BENCH</t>
  </si>
  <si>
    <t>DEAD</t>
  </si>
  <si>
    <t>GLOSS</t>
  </si>
  <si>
    <t>AGE MULT</t>
  </si>
  <si>
    <t>COEF</t>
  </si>
  <si>
    <t>DIV</t>
  </si>
  <si>
    <t>BDW-KG</t>
  </si>
  <si>
    <t>TOTAL-KG</t>
  </si>
  <si>
    <t>TOTAL-LB</t>
  </si>
  <si>
    <t>PLACE</t>
  </si>
  <si>
    <t>LIFTER</t>
  </si>
  <si>
    <t>BEST LIFTER</t>
  </si>
  <si>
    <t>SUB - TOTAL</t>
  </si>
  <si>
    <t>SHW</t>
  </si>
  <si>
    <t>ANDRE LEE</t>
  </si>
  <si>
    <t>RYAN WISE</t>
  </si>
  <si>
    <t>MEL LEE</t>
  </si>
  <si>
    <t>COLE BARTON</t>
  </si>
  <si>
    <t>NEAL DAKMAK</t>
  </si>
  <si>
    <t>VINCE BREAUX</t>
  </si>
  <si>
    <t>SARAH RIPPEL</t>
  </si>
  <si>
    <t>TAYLOR BROWN</t>
  </si>
  <si>
    <t>ANDY HUANG</t>
  </si>
  <si>
    <t>BL</t>
  </si>
  <si>
    <t>CHRISTINA RIDGELL</t>
  </si>
  <si>
    <t>SARAH CREWS</t>
  </si>
  <si>
    <t>HANNAH DEZIEL</t>
  </si>
  <si>
    <t>SUSAN JONES</t>
  </si>
  <si>
    <t>TEAM</t>
  </si>
  <si>
    <t>DAKMAK</t>
  </si>
  <si>
    <t>HBB</t>
  </si>
  <si>
    <t>ALEXIS ADAMS</t>
  </si>
  <si>
    <t>AYSHA ELAYAN</t>
  </si>
  <si>
    <t>ASHLEY LAPPIN</t>
  </si>
  <si>
    <t>MELA TIRCUIT</t>
  </si>
  <si>
    <t>REAGAN CRESS</t>
  </si>
  <si>
    <t>LUKE ALCHLEY</t>
  </si>
  <si>
    <t>BRENT MERCANTEL</t>
  </si>
  <si>
    <t>ETHAN BOWLING</t>
  </si>
  <si>
    <t>COLE LAVERGNE</t>
  </si>
  <si>
    <t>JOSH DAY</t>
  </si>
  <si>
    <t>OPEN-RAW</t>
  </si>
  <si>
    <t>SUB M-RAW</t>
  </si>
  <si>
    <t>OPEN-RAW CLASSIC</t>
  </si>
  <si>
    <t>JUNIOR-RAW CLASSIC</t>
  </si>
  <si>
    <t>JONATHAN USKY</t>
  </si>
  <si>
    <t>TOM REAGAN</t>
  </si>
  <si>
    <t>MASTER 60-64- RAW</t>
  </si>
  <si>
    <t>JUSTIN FONTENOT</t>
  </si>
  <si>
    <t>DAYTON CRAIG</t>
  </si>
  <si>
    <t>DAREN CRESSIONNIE</t>
  </si>
  <si>
    <t>JEAN BOUDREAUX</t>
  </si>
  <si>
    <t>JUSTIN KIRK</t>
  </si>
  <si>
    <t>AARON MAY</t>
  </si>
  <si>
    <t>CAMERON MOSS</t>
  </si>
  <si>
    <t>TEEN 18-19-RAW</t>
  </si>
  <si>
    <t>BRANDON LANGLOIS</t>
  </si>
  <si>
    <t>JOSHUA STORY</t>
  </si>
  <si>
    <t>OPEN</t>
  </si>
  <si>
    <t>JUNIOR</t>
  </si>
  <si>
    <t>MATHEW WARR</t>
  </si>
  <si>
    <t>SUB-MASTER</t>
  </si>
  <si>
    <t>MASTER 65-69</t>
  </si>
  <si>
    <t>TEEN 18-19</t>
  </si>
  <si>
    <t>COTY RODRIGUEZ</t>
  </si>
  <si>
    <t>MASTER 45-49</t>
  </si>
  <si>
    <t>BOMB</t>
  </si>
  <si>
    <t>JON SHACKELFORD</t>
  </si>
  <si>
    <t>BLASÉ COURVILLE</t>
  </si>
  <si>
    <t>TEEN 18-19 - BENCH ONLY</t>
  </si>
  <si>
    <t>GREG THERIOT</t>
  </si>
  <si>
    <t>OPEN - DEADLIFT ONLY</t>
  </si>
  <si>
    <t>TEEN 14-15-EQUIPPED</t>
  </si>
  <si>
    <t>RAW</t>
  </si>
  <si>
    <t>TEEN 16-17-EQUIPPED</t>
  </si>
  <si>
    <t>RAW CLASSIC</t>
  </si>
  <si>
    <t>TEEN 18-19-EQUIPPED</t>
  </si>
  <si>
    <t>TIMM MARTIN</t>
  </si>
  <si>
    <t>MATHIEU DAIGLE</t>
  </si>
  <si>
    <t>MASTER 40-44-RAW-BO</t>
  </si>
  <si>
    <t>TOM BABCOCH</t>
  </si>
  <si>
    <t>MASTER 50-54-RAW-BO</t>
  </si>
  <si>
    <t>MASTER 45-49-RAW CLASSIC</t>
  </si>
  <si>
    <t>MEN RAW</t>
  </si>
  <si>
    <t>MEN'S EQUIPPED</t>
  </si>
  <si>
    <t>BREANNA GURZYNSKI</t>
  </si>
  <si>
    <t>RAEGAN WILLIS</t>
  </si>
  <si>
    <t>MARK EILHEASEER</t>
  </si>
  <si>
    <t>MASTER 55-59 - DEADLIFT ONLY</t>
  </si>
  <si>
    <t>JOE BOZZELLE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</si>
</sst>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0.000000"/>
  </numFmts>
  <fonts count="9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166" fontId="0" fillId="0" borderId="0" xfId="0" applyNumberFormat="1"/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center" wrapText="1"/>
    </xf>
    <xf numFmtId="167" fontId="0" fillId="0" borderId="0" xfId="0" applyNumberForma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/>
    <xf numFmtId="4" fontId="0" fillId="3" borderId="0" xfId="0" applyNumberFormat="1" applyFill="1" applyAlignment="1">
      <alignment horizontal="right"/>
    </xf>
    <xf numFmtId="4" fontId="0" fillId="3" borderId="0" xfId="0" applyNumberFormat="1" applyFill="1"/>
    <xf numFmtId="4" fontId="0" fillId="3" borderId="0" xfId="0" applyNumberFormat="1" applyFill="1" applyAlignment="1">
      <alignment horizontal="center"/>
    </xf>
    <xf numFmtId="4" fontId="1" fillId="3" borderId="0" xfId="0" applyNumberFormat="1" applyFont="1" applyFill="1"/>
    <xf numFmtId="167" fontId="0" fillId="3" borderId="0" xfId="0" applyNumberFormat="1" applyFill="1"/>
    <xf numFmtId="166" fontId="0" fillId="3" borderId="0" xfId="0" applyNumberFormat="1" applyFill="1"/>
    <xf numFmtId="165" fontId="0" fillId="3" borderId="0" xfId="0" applyNumberFormat="1" applyFill="1"/>
    <xf numFmtId="0" fontId="3" fillId="3" borderId="0" xfId="0" applyFont="1" applyFill="1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0" fontId="5" fillId="3" borderId="0" xfId="0" applyFon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4" fontId="0" fillId="0" borderId="0" xfId="0" applyNumberFormat="1" applyFill="1" applyAlignment="1">
      <alignment horizontal="right"/>
    </xf>
    <xf numFmtId="4" fontId="0" fillId="0" borderId="0" xfId="0" applyNumberFormat="1" applyFill="1"/>
    <xf numFmtId="4" fontId="1" fillId="0" borderId="0" xfId="0" applyNumberFormat="1" applyFont="1" applyFill="1"/>
    <xf numFmtId="167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4" fontId="1" fillId="5" borderId="0" xfId="0" applyNumberFormat="1" applyFont="1" applyFill="1"/>
    <xf numFmtId="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right"/>
    </xf>
    <xf numFmtId="165" fontId="8" fillId="4" borderId="0" xfId="0" applyNumberFormat="1" applyFont="1" applyFill="1"/>
    <xf numFmtId="0" fontId="8" fillId="4" borderId="0" xfId="0" applyFont="1" applyFill="1" applyAlignment="1">
      <alignment horizontal="center"/>
    </xf>
    <xf numFmtId="165" fontId="0" fillId="4" borderId="0" xfId="0" applyNumberFormat="1" applyFill="1"/>
    <xf numFmtId="0" fontId="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>
      <selection activeCell="A14" sqref="A14:XFD14"/>
    </sheetView>
  </sheetViews>
  <sheetFormatPr defaultRowHeight="15.75" x14ac:dyDescent="0.25"/>
  <cols>
    <col min="1" max="1" width="8.625" customWidth="1"/>
    <col min="2" max="2" width="20.625" customWidth="1"/>
    <col min="3" max="3" width="12.625" style="1" customWidth="1"/>
    <col min="4" max="4" width="23.875" style="1" customWidth="1"/>
    <col min="5" max="5" width="12.625" style="1" customWidth="1"/>
    <col min="6" max="7" width="9" style="2" customWidth="1"/>
    <col min="8" max="13" width="9" style="3" customWidth="1"/>
    <col min="14" max="14" width="10.75" style="4" customWidth="1"/>
    <col min="15" max="15" width="8.625" style="7" customWidth="1"/>
    <col min="16" max="16" width="11" style="4" customWidth="1"/>
  </cols>
  <sheetData>
    <row r="1" spans="1:18" s="8" customFormat="1" ht="31.5" x14ac:dyDescent="0.25">
      <c r="A1" s="9" t="s">
        <v>12</v>
      </c>
      <c r="B1" s="9" t="s">
        <v>13</v>
      </c>
      <c r="C1" s="9" t="s">
        <v>0</v>
      </c>
      <c r="D1" s="9" t="s">
        <v>8</v>
      </c>
      <c r="E1" s="9" t="s">
        <v>31</v>
      </c>
      <c r="F1" s="10" t="s">
        <v>1</v>
      </c>
      <c r="G1" s="10" t="s">
        <v>9</v>
      </c>
      <c r="H1" s="11" t="s">
        <v>2</v>
      </c>
      <c r="I1" s="11" t="s">
        <v>3</v>
      </c>
      <c r="J1" s="11" t="s">
        <v>15</v>
      </c>
      <c r="K1" s="11" t="s">
        <v>4</v>
      </c>
      <c r="L1" s="11" t="s">
        <v>10</v>
      </c>
      <c r="M1" s="11" t="s">
        <v>11</v>
      </c>
      <c r="N1" s="12" t="s">
        <v>5</v>
      </c>
      <c r="O1" s="13" t="s">
        <v>6</v>
      </c>
      <c r="P1" s="12" t="s">
        <v>7</v>
      </c>
      <c r="Q1" s="12" t="s">
        <v>14</v>
      </c>
    </row>
    <row r="2" spans="1:18" x14ac:dyDescent="0.25">
      <c r="A2" s="15">
        <v>1</v>
      </c>
      <c r="B2" t="s">
        <v>27</v>
      </c>
      <c r="C2" s="1">
        <v>97</v>
      </c>
      <c r="D2" s="1" t="s">
        <v>75</v>
      </c>
      <c r="E2" s="1" t="s">
        <v>33</v>
      </c>
      <c r="F2" s="2">
        <v>95.1</v>
      </c>
      <c r="G2" s="2">
        <v>43.137</v>
      </c>
      <c r="H2" s="5">
        <v>57.5</v>
      </c>
      <c r="I2" s="3">
        <v>30</v>
      </c>
      <c r="J2" s="3">
        <f t="shared" ref="J2:J13" si="0">SUM(H2:I2)</f>
        <v>87.5</v>
      </c>
      <c r="K2" s="3">
        <v>77.5</v>
      </c>
      <c r="L2" s="3">
        <f t="shared" ref="L2:L13" si="1">SUM(H2:I2)+K2</f>
        <v>165</v>
      </c>
      <c r="M2" s="45">
        <f t="shared" ref="M2:M13" si="2">L2*2.2046</f>
        <v>363.75900000000001</v>
      </c>
      <c r="N2" s="14">
        <v>1.2766999999999999</v>
      </c>
      <c r="O2" s="7">
        <v>1</v>
      </c>
      <c r="P2" s="4">
        <f t="shared" ref="P2:P13" si="3">L2*N2*O2</f>
        <v>210.65549999999999</v>
      </c>
      <c r="Q2" s="50"/>
      <c r="R2">
        <f t="shared" ref="R2:R13" si="4">I2*N2*O2</f>
        <v>38.301000000000002</v>
      </c>
    </row>
    <row r="3" spans="1:18" s="20" customFormat="1" x14ac:dyDescent="0.25">
      <c r="A3" s="15">
        <v>1</v>
      </c>
      <c r="B3" t="s">
        <v>23</v>
      </c>
      <c r="C3" s="1">
        <v>123</v>
      </c>
      <c r="D3" s="1" t="s">
        <v>78</v>
      </c>
      <c r="E3" s="1" t="s">
        <v>32</v>
      </c>
      <c r="F3" s="2">
        <v>120.1</v>
      </c>
      <c r="G3" s="2">
        <v>54.47</v>
      </c>
      <c r="H3" s="5">
        <v>95</v>
      </c>
      <c r="I3" s="3">
        <v>57.5</v>
      </c>
      <c r="J3" s="3">
        <f t="shared" si="0"/>
        <v>152.5</v>
      </c>
      <c r="K3" s="3">
        <v>145</v>
      </c>
      <c r="L3" s="3">
        <f t="shared" si="1"/>
        <v>297.5</v>
      </c>
      <c r="M3" s="45">
        <f t="shared" si="2"/>
        <v>655.86850000000004</v>
      </c>
      <c r="N3" s="14">
        <v>1.0669</v>
      </c>
      <c r="O3" s="7">
        <v>1</v>
      </c>
      <c r="P3" s="4">
        <f t="shared" si="3"/>
        <v>317.40274999999997</v>
      </c>
      <c r="Q3" s="17"/>
      <c r="R3">
        <f t="shared" si="4"/>
        <v>61.34675</v>
      </c>
    </row>
    <row r="4" spans="1:18" x14ac:dyDescent="0.25">
      <c r="A4" s="19">
        <v>1</v>
      </c>
      <c r="B4" s="20" t="s">
        <v>34</v>
      </c>
      <c r="C4" s="21">
        <v>148</v>
      </c>
      <c r="D4" s="21" t="s">
        <v>78</v>
      </c>
      <c r="E4" s="21" t="s">
        <v>32</v>
      </c>
      <c r="F4" s="22">
        <v>140.9</v>
      </c>
      <c r="G4" s="22">
        <v>63.911000000000001</v>
      </c>
      <c r="H4" s="23">
        <v>102.5</v>
      </c>
      <c r="I4" s="24">
        <v>62.5</v>
      </c>
      <c r="J4" s="24">
        <f t="shared" si="0"/>
        <v>165</v>
      </c>
      <c r="K4" s="24">
        <v>145</v>
      </c>
      <c r="L4" s="24">
        <f t="shared" si="1"/>
        <v>310</v>
      </c>
      <c r="M4" s="45">
        <f t="shared" si="2"/>
        <v>683.42600000000004</v>
      </c>
      <c r="N4" s="29">
        <v>0.93920000000000003</v>
      </c>
      <c r="O4" s="7">
        <v>1</v>
      </c>
      <c r="P4" s="29">
        <f t="shared" si="3"/>
        <v>291.15199999999999</v>
      </c>
      <c r="Q4" s="17"/>
      <c r="R4">
        <f t="shared" si="4"/>
        <v>58.7</v>
      </c>
    </row>
    <row r="5" spans="1:18" s="20" customFormat="1" x14ac:dyDescent="0.25">
      <c r="A5" s="15">
        <v>1</v>
      </c>
      <c r="B5" t="s">
        <v>38</v>
      </c>
      <c r="C5" s="1">
        <v>148</v>
      </c>
      <c r="D5" s="1" t="s">
        <v>79</v>
      </c>
      <c r="E5" s="1" t="s">
        <v>33</v>
      </c>
      <c r="F5" s="2">
        <v>145.69999999999999</v>
      </c>
      <c r="G5" s="2">
        <v>66.088999999999999</v>
      </c>
      <c r="H5" s="5">
        <v>170</v>
      </c>
      <c r="I5" s="3">
        <v>100</v>
      </c>
      <c r="J5" s="3">
        <f>SUM(H5:I5)</f>
        <v>270</v>
      </c>
      <c r="K5" s="3">
        <v>170</v>
      </c>
      <c r="L5" s="3">
        <f>SUM(H5:I5)+K5</f>
        <v>440</v>
      </c>
      <c r="M5" s="45">
        <f>L5*2.2046</f>
        <v>970.024</v>
      </c>
      <c r="N5" s="14">
        <v>0.91449999999999998</v>
      </c>
      <c r="O5" s="7">
        <v>1</v>
      </c>
      <c r="P5" s="4">
        <f>L5*N5*O5</f>
        <v>402.38</v>
      </c>
      <c r="Q5" s="36"/>
      <c r="R5">
        <f>I5*N5*O5</f>
        <v>91.45</v>
      </c>
    </row>
    <row r="6" spans="1:18" x14ac:dyDescent="0.25">
      <c r="A6" s="15">
        <v>1</v>
      </c>
      <c r="B6" t="s">
        <v>35</v>
      </c>
      <c r="C6" s="1">
        <v>165</v>
      </c>
      <c r="D6" s="1" t="s">
        <v>76</v>
      </c>
      <c r="E6" s="1" t="s">
        <v>32</v>
      </c>
      <c r="F6" s="2">
        <v>157.4</v>
      </c>
      <c r="G6" s="2">
        <v>71.396000000000001</v>
      </c>
      <c r="H6" s="5">
        <v>132.5</v>
      </c>
      <c r="I6" s="3">
        <v>65</v>
      </c>
      <c r="J6" s="3">
        <f>SUM(H6:I6)</f>
        <v>197.5</v>
      </c>
      <c r="K6" s="3">
        <v>160</v>
      </c>
      <c r="L6" s="3">
        <f>SUM(H6:I6)+K6</f>
        <v>357.5</v>
      </c>
      <c r="M6" s="45">
        <f>L6*2.2046</f>
        <v>788.14449999999999</v>
      </c>
      <c r="N6" s="14">
        <v>0.86450000000000005</v>
      </c>
      <c r="O6" s="7">
        <v>1</v>
      </c>
      <c r="P6" s="4">
        <f>L6*N6*O6</f>
        <v>309.05875000000003</v>
      </c>
      <c r="Q6" s="18"/>
      <c r="R6">
        <f>I6*N6*O6</f>
        <v>56.192500000000003</v>
      </c>
    </row>
    <row r="7" spans="1:18" s="20" customFormat="1" x14ac:dyDescent="0.25">
      <c r="A7" s="19">
        <v>2</v>
      </c>
      <c r="B7" s="20" t="s">
        <v>28</v>
      </c>
      <c r="C7" s="21">
        <v>165</v>
      </c>
      <c r="D7" s="21" t="s">
        <v>76</v>
      </c>
      <c r="E7" s="21" t="s">
        <v>32</v>
      </c>
      <c r="F7" s="22">
        <v>157.80000000000001</v>
      </c>
      <c r="G7" s="22">
        <v>71.576999999999998</v>
      </c>
      <c r="H7" s="23">
        <v>87.5</v>
      </c>
      <c r="I7" s="24">
        <v>60</v>
      </c>
      <c r="J7" s="24">
        <f>SUM(H7:I7)</f>
        <v>147.5</v>
      </c>
      <c r="K7" s="25">
        <v>122.5</v>
      </c>
      <c r="L7" s="24">
        <f>SUM(H7:I7)+K7</f>
        <v>270</v>
      </c>
      <c r="M7" s="45">
        <f>L7*2.2046</f>
        <v>595.24200000000008</v>
      </c>
      <c r="N7" s="27">
        <v>0.86285000000000001</v>
      </c>
      <c r="O7" s="7">
        <v>1</v>
      </c>
      <c r="P7" s="29">
        <f>L7*N7*O7</f>
        <v>232.96950000000001</v>
      </c>
      <c r="Q7" s="36"/>
      <c r="R7">
        <f>I7*N7*O7</f>
        <v>51.771000000000001</v>
      </c>
    </row>
    <row r="8" spans="1:18" x14ac:dyDescent="0.25">
      <c r="A8" s="19">
        <v>1</v>
      </c>
      <c r="B8" s="20" t="s">
        <v>36</v>
      </c>
      <c r="C8" s="21">
        <v>165</v>
      </c>
      <c r="D8" s="21" t="s">
        <v>78</v>
      </c>
      <c r="E8" s="21" t="s">
        <v>32</v>
      </c>
      <c r="F8" s="22">
        <v>161.4</v>
      </c>
      <c r="G8" s="22">
        <v>73.209999999999994</v>
      </c>
      <c r="H8" s="23">
        <v>112.5</v>
      </c>
      <c r="I8" s="24">
        <v>65</v>
      </c>
      <c r="J8" s="24">
        <f t="shared" si="0"/>
        <v>177.5</v>
      </c>
      <c r="K8" s="24">
        <v>142.5</v>
      </c>
      <c r="L8" s="24">
        <f t="shared" si="1"/>
        <v>320</v>
      </c>
      <c r="M8" s="45">
        <f t="shared" si="2"/>
        <v>705.47199999999998</v>
      </c>
      <c r="N8" s="27">
        <v>0.84989999999999999</v>
      </c>
      <c r="O8" s="7">
        <v>1</v>
      </c>
      <c r="P8" s="29">
        <f t="shared" si="3"/>
        <v>271.96800000000002</v>
      </c>
      <c r="Q8" s="49"/>
      <c r="R8">
        <f t="shared" si="4"/>
        <v>55.243499999999997</v>
      </c>
    </row>
    <row r="9" spans="1:18" s="20" customFormat="1" x14ac:dyDescent="0.25">
      <c r="A9" s="19">
        <v>1</v>
      </c>
      <c r="B9" s="20" t="s">
        <v>89</v>
      </c>
      <c r="C9" s="21">
        <v>165</v>
      </c>
      <c r="D9" s="21" t="s">
        <v>77</v>
      </c>
      <c r="E9" s="21" t="s">
        <v>33</v>
      </c>
      <c r="F9" s="22">
        <v>155.30000000000001</v>
      </c>
      <c r="G9" s="22">
        <v>70.44</v>
      </c>
      <c r="H9" s="23">
        <v>195</v>
      </c>
      <c r="I9" s="24">
        <v>87.5</v>
      </c>
      <c r="J9" s="24">
        <f t="shared" si="0"/>
        <v>282.5</v>
      </c>
      <c r="K9" s="24">
        <v>200</v>
      </c>
      <c r="L9" s="24">
        <f t="shared" si="1"/>
        <v>482.5</v>
      </c>
      <c r="M9" s="45">
        <f t="shared" si="2"/>
        <v>1063.7195000000002</v>
      </c>
      <c r="N9" s="27">
        <v>0.873</v>
      </c>
      <c r="O9" s="7">
        <v>1</v>
      </c>
      <c r="P9" s="54">
        <f t="shared" si="3"/>
        <v>421.22250000000003</v>
      </c>
      <c r="Q9" s="34" t="s">
        <v>26</v>
      </c>
      <c r="R9">
        <f t="shared" si="4"/>
        <v>76.387500000000003</v>
      </c>
    </row>
    <row r="10" spans="1:18" x14ac:dyDescent="0.25">
      <c r="A10" s="35">
        <v>1</v>
      </c>
      <c r="B10" t="s">
        <v>29</v>
      </c>
      <c r="C10" s="1" t="s">
        <v>16</v>
      </c>
      <c r="D10" s="1" t="s">
        <v>77</v>
      </c>
      <c r="E10" s="1" t="s">
        <v>33</v>
      </c>
      <c r="F10" s="2">
        <v>232.1</v>
      </c>
      <c r="G10" s="2">
        <v>105.279</v>
      </c>
      <c r="H10" s="5">
        <v>85</v>
      </c>
      <c r="I10" s="3">
        <v>55</v>
      </c>
      <c r="J10" s="3">
        <f t="shared" si="0"/>
        <v>140</v>
      </c>
      <c r="K10" s="3">
        <v>115</v>
      </c>
      <c r="L10" s="3">
        <f t="shared" si="1"/>
        <v>255</v>
      </c>
      <c r="M10" s="45">
        <f t="shared" si="2"/>
        <v>562.173</v>
      </c>
      <c r="N10" s="4">
        <v>0.70199999999999996</v>
      </c>
      <c r="O10" s="7">
        <v>1</v>
      </c>
      <c r="P10" s="4">
        <f t="shared" si="3"/>
        <v>179.01</v>
      </c>
      <c r="Q10" s="17"/>
      <c r="R10">
        <f t="shared" si="4"/>
        <v>38.61</v>
      </c>
    </row>
    <row r="11" spans="1:18" x14ac:dyDescent="0.25">
      <c r="A11" s="35">
        <v>1</v>
      </c>
      <c r="B11" t="s">
        <v>37</v>
      </c>
      <c r="C11" s="1" t="s">
        <v>16</v>
      </c>
      <c r="D11" s="1" t="s">
        <v>76</v>
      </c>
      <c r="E11" s="1" t="s">
        <v>32</v>
      </c>
      <c r="F11" s="2">
        <v>276.5</v>
      </c>
      <c r="G11" s="2">
        <v>125.419</v>
      </c>
      <c r="H11" s="5">
        <v>120</v>
      </c>
      <c r="I11" s="3">
        <v>80</v>
      </c>
      <c r="J11" s="3">
        <f>SUM(H11:I11)</f>
        <v>200</v>
      </c>
      <c r="K11" s="3">
        <v>120</v>
      </c>
      <c r="L11" s="3">
        <f>SUM(H11:I11)+K11</f>
        <v>320</v>
      </c>
      <c r="M11" s="45">
        <f>L11*2.2046</f>
        <v>705.47199999999998</v>
      </c>
      <c r="N11" s="4">
        <v>0.67120000000000002</v>
      </c>
      <c r="O11" s="7">
        <v>1</v>
      </c>
      <c r="P11" s="4">
        <f>L11*N11*O11</f>
        <v>214.78399999999999</v>
      </c>
      <c r="Q11" s="17"/>
      <c r="R11">
        <f>I11*N11*O11</f>
        <v>53.695999999999998</v>
      </c>
    </row>
    <row r="12" spans="1:18" s="20" customFormat="1" x14ac:dyDescent="0.25">
      <c r="A12" s="19">
        <v>2</v>
      </c>
      <c r="B12" s="20" t="s">
        <v>30</v>
      </c>
      <c r="C12" s="21" t="s">
        <v>16</v>
      </c>
      <c r="D12" s="21" t="s">
        <v>76</v>
      </c>
      <c r="E12" s="21" t="s">
        <v>32</v>
      </c>
      <c r="F12" s="22">
        <v>238.1</v>
      </c>
      <c r="G12" s="22">
        <v>108</v>
      </c>
      <c r="H12" s="23">
        <v>102.5</v>
      </c>
      <c r="I12" s="24">
        <v>55</v>
      </c>
      <c r="J12" s="24">
        <f t="shared" si="0"/>
        <v>157.5</v>
      </c>
      <c r="K12" s="24">
        <v>132.5</v>
      </c>
      <c r="L12" s="24">
        <f t="shared" si="1"/>
        <v>290</v>
      </c>
      <c r="M12" s="45">
        <f t="shared" si="2"/>
        <v>639.33400000000006</v>
      </c>
      <c r="N12" s="27">
        <v>0.69569999999999999</v>
      </c>
      <c r="O12" s="7">
        <v>1</v>
      </c>
      <c r="P12" s="29">
        <f t="shared" si="3"/>
        <v>201.75299999999999</v>
      </c>
      <c r="Q12" s="18"/>
      <c r="R12">
        <f t="shared" si="4"/>
        <v>38.263500000000001</v>
      </c>
    </row>
    <row r="13" spans="1:18" s="20" customFormat="1" x14ac:dyDescent="0.25">
      <c r="A13" s="19">
        <v>1</v>
      </c>
      <c r="B13" s="20" t="s">
        <v>88</v>
      </c>
      <c r="C13" s="21" t="s">
        <v>16</v>
      </c>
      <c r="D13" s="21" t="s">
        <v>79</v>
      </c>
      <c r="E13" s="21" t="s">
        <v>33</v>
      </c>
      <c r="F13" s="22">
        <v>318.8</v>
      </c>
      <c r="G13" s="22">
        <v>144.60599999999999</v>
      </c>
      <c r="H13" s="23">
        <v>252.5</v>
      </c>
      <c r="I13" s="24">
        <v>150</v>
      </c>
      <c r="J13" s="24">
        <f t="shared" si="0"/>
        <v>402.5</v>
      </c>
      <c r="K13" s="24">
        <v>165</v>
      </c>
      <c r="L13" s="24">
        <f t="shared" si="1"/>
        <v>567.5</v>
      </c>
      <c r="M13" s="45">
        <f t="shared" si="2"/>
        <v>1251.1105</v>
      </c>
      <c r="N13" s="29">
        <v>0.64958000000000005</v>
      </c>
      <c r="O13" s="7">
        <v>1</v>
      </c>
      <c r="P13" s="29">
        <f t="shared" si="3"/>
        <v>368.63665000000003</v>
      </c>
      <c r="Q13" s="17"/>
      <c r="R13">
        <f t="shared" si="4"/>
        <v>97.437000000000012</v>
      </c>
    </row>
    <row r="14" spans="1:18" x14ac:dyDescent="0.25">
      <c r="A14" s="35"/>
      <c r="H14" s="5"/>
      <c r="M14" s="45"/>
      <c r="O14" s="47"/>
      <c r="P14" s="48"/>
      <c r="Q14" s="17"/>
      <c r="R14" s="17"/>
    </row>
    <row r="15" spans="1:18" s="20" customFormat="1" ht="16.5" customHeight="1" x14ac:dyDescent="0.25">
      <c r="A15" s="19"/>
      <c r="C15" s="21"/>
      <c r="D15" s="21"/>
      <c r="E15" s="21"/>
      <c r="F15" s="22"/>
      <c r="G15" s="22"/>
      <c r="H15" s="23"/>
      <c r="I15" s="24"/>
      <c r="J15" s="24"/>
      <c r="K15" s="24"/>
      <c r="L15" s="24"/>
      <c r="M15" s="45"/>
      <c r="N15" s="27"/>
      <c r="O15" s="53"/>
      <c r="P15" s="48"/>
      <c r="Q15" s="17"/>
      <c r="R15" s="17"/>
    </row>
    <row r="16" spans="1:18" x14ac:dyDescent="0.25">
      <c r="A16" s="15"/>
      <c r="H16" s="5"/>
      <c r="M16" s="45"/>
      <c r="N16" s="14"/>
      <c r="O16" s="47"/>
      <c r="P16" s="48"/>
      <c r="Q16" s="16"/>
      <c r="R16" s="17"/>
    </row>
    <row r="17" spans="1:18" s="20" customFormat="1" x14ac:dyDescent="0.25">
      <c r="A17" s="31"/>
      <c r="C17" s="21"/>
      <c r="D17" s="21"/>
      <c r="E17" s="21"/>
      <c r="F17" s="22"/>
      <c r="G17" s="22"/>
      <c r="H17" s="23"/>
      <c r="I17" s="24"/>
      <c r="J17" s="24"/>
      <c r="K17" s="24"/>
      <c r="L17" s="24"/>
      <c r="M17" s="45"/>
      <c r="N17" s="27"/>
      <c r="O17" s="47"/>
      <c r="P17" s="48"/>
      <c r="Q17" s="17"/>
      <c r="R17" s="17"/>
    </row>
    <row r="18" spans="1:18" s="20" customFormat="1" x14ac:dyDescent="0.25">
      <c r="A18" s="31"/>
      <c r="C18" s="21"/>
      <c r="D18" s="21"/>
      <c r="E18" s="21"/>
      <c r="F18" s="22"/>
      <c r="G18" s="22"/>
      <c r="H18" s="23"/>
      <c r="I18" s="24"/>
      <c r="J18" s="24"/>
      <c r="K18" s="24"/>
      <c r="L18" s="24"/>
      <c r="M18" s="45"/>
      <c r="N18" s="27"/>
      <c r="O18" s="47"/>
      <c r="P18" s="48"/>
      <c r="Q18" s="16"/>
      <c r="R18" s="17"/>
    </row>
    <row r="19" spans="1:18" s="20" customFormat="1" x14ac:dyDescent="0.25">
      <c r="A19" s="33"/>
      <c r="C19" s="21"/>
      <c r="D19" s="21"/>
      <c r="E19" s="21"/>
      <c r="F19" s="22"/>
      <c r="G19" s="22"/>
      <c r="H19" s="23"/>
      <c r="I19" s="24"/>
      <c r="J19" s="24"/>
      <c r="K19" s="24"/>
      <c r="L19" s="24"/>
      <c r="M19" s="45"/>
      <c r="N19" s="27"/>
      <c r="O19" s="47"/>
      <c r="P19" s="48"/>
      <c r="Q19" s="18"/>
      <c r="R19" s="17"/>
    </row>
    <row r="20" spans="1:18" s="20" customFormat="1" x14ac:dyDescent="0.25">
      <c r="A20" s="19"/>
      <c r="C20" s="21"/>
      <c r="D20" s="21"/>
      <c r="E20" s="21"/>
      <c r="F20" s="22"/>
      <c r="G20" s="22"/>
      <c r="H20" s="23"/>
      <c r="I20" s="24"/>
      <c r="J20" s="24"/>
      <c r="K20" s="24"/>
      <c r="L20" s="24"/>
      <c r="M20" s="45"/>
      <c r="N20" s="27"/>
      <c r="O20" s="47"/>
      <c r="P20" s="48"/>
      <c r="Q20" s="18"/>
      <c r="R20" s="17"/>
    </row>
    <row r="21" spans="1:18" x14ac:dyDescent="0.25">
      <c r="A21" s="35"/>
      <c r="M21" s="45"/>
      <c r="O21" s="47"/>
      <c r="P21" s="48"/>
      <c r="Q21" s="17"/>
      <c r="R21" s="17"/>
    </row>
    <row r="22" spans="1:18" s="20" customFormat="1" x14ac:dyDescent="0.25">
      <c r="A22" s="19"/>
      <c r="C22" s="21"/>
      <c r="D22" s="21"/>
      <c r="E22" s="21"/>
      <c r="F22" s="22"/>
      <c r="G22" s="22"/>
      <c r="H22" s="23"/>
      <c r="I22" s="24"/>
      <c r="J22" s="24"/>
      <c r="K22" s="24"/>
      <c r="L22" s="24"/>
      <c r="M22" s="45"/>
      <c r="N22" s="27"/>
      <c r="O22" s="47"/>
      <c r="P22" s="48"/>
      <c r="Q22" s="17"/>
      <c r="R22" s="17"/>
    </row>
    <row r="23" spans="1:18" x14ac:dyDescent="0.25">
      <c r="A23" s="15"/>
      <c r="H23" s="5"/>
      <c r="M23" s="45"/>
      <c r="N23" s="14"/>
      <c r="O23" s="47"/>
      <c r="P23" s="48"/>
      <c r="Q23" s="18"/>
      <c r="R23" s="17"/>
    </row>
    <row r="24" spans="1:18" s="20" customFormat="1" x14ac:dyDescent="0.25">
      <c r="A24" s="37"/>
      <c r="C24" s="21"/>
      <c r="D24" s="21"/>
      <c r="E24" s="21"/>
      <c r="F24" s="22"/>
      <c r="G24" s="22"/>
      <c r="H24" s="25"/>
      <c r="I24" s="24"/>
      <c r="J24" s="24"/>
      <c r="K24" s="24"/>
      <c r="L24" s="24"/>
      <c r="M24" s="45"/>
      <c r="N24" s="27"/>
      <c r="O24" s="47"/>
      <c r="P24" s="48"/>
      <c r="Q24" s="18"/>
      <c r="R24" s="17"/>
    </row>
    <row r="25" spans="1:18" x14ac:dyDescent="0.25">
      <c r="A25" s="35"/>
      <c r="H25" s="5"/>
      <c r="M25" s="45"/>
      <c r="N25" s="14"/>
      <c r="O25" s="47"/>
      <c r="P25" s="48"/>
      <c r="Q25" s="17"/>
      <c r="R25" s="17"/>
    </row>
    <row r="26" spans="1:18" s="20" customFormat="1" x14ac:dyDescent="0.25">
      <c r="A26" s="19"/>
      <c r="C26" s="21"/>
      <c r="D26" s="21"/>
      <c r="E26" s="21"/>
      <c r="F26" s="22"/>
      <c r="G26" s="22"/>
      <c r="H26" s="23"/>
      <c r="I26" s="24"/>
      <c r="J26" s="24"/>
      <c r="K26" s="24"/>
      <c r="L26" s="24"/>
      <c r="M26" s="45"/>
      <c r="N26" s="27"/>
      <c r="O26" s="47"/>
      <c r="P26" s="48"/>
      <c r="Q26" s="16"/>
      <c r="R26" s="17"/>
    </row>
    <row r="27" spans="1:18" x14ac:dyDescent="0.25">
      <c r="A27" s="15"/>
      <c r="H27" s="5"/>
      <c r="K27" s="6"/>
      <c r="M27" s="45"/>
      <c r="N27" s="14"/>
      <c r="O27" s="47"/>
      <c r="P27" s="48"/>
      <c r="Q27" s="36"/>
      <c r="R27" s="17"/>
    </row>
    <row r="28" spans="1:18" s="20" customFormat="1" x14ac:dyDescent="0.25">
      <c r="A28" s="19"/>
      <c r="C28" s="21"/>
      <c r="D28" s="21"/>
      <c r="E28" s="21"/>
      <c r="F28" s="22"/>
      <c r="G28" s="22"/>
      <c r="H28" s="23"/>
      <c r="I28" s="24"/>
      <c r="J28" s="24"/>
      <c r="K28" s="24"/>
      <c r="L28" s="24"/>
      <c r="M28" s="26"/>
      <c r="N28" s="29"/>
      <c r="O28" s="47"/>
      <c r="P28" s="48"/>
      <c r="Q28" s="17"/>
      <c r="R28" s="17"/>
    </row>
  </sheetData>
  <sortState ref="A5:R7">
    <sortCondition descending="1" ref="M5:M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Normal="100" workbookViewId="0">
      <selection activeCell="I5" sqref="I5"/>
    </sheetView>
  </sheetViews>
  <sheetFormatPr defaultRowHeight="15.75" x14ac:dyDescent="0.25"/>
  <cols>
    <col min="1" max="1" width="8.125" customWidth="1"/>
    <col min="2" max="2" width="20.625" customWidth="1"/>
    <col min="3" max="3" width="7.375" style="1" customWidth="1"/>
    <col min="4" max="4" width="29.5" style="1" customWidth="1"/>
    <col min="5" max="5" width="10.875" style="1" customWidth="1"/>
    <col min="6" max="6" width="8" style="38" customWidth="1"/>
    <col min="7" max="7" width="9" style="2" customWidth="1"/>
    <col min="8" max="13" width="9" style="3" customWidth="1"/>
    <col min="14" max="14" width="10.75" style="4" customWidth="1"/>
    <col min="15" max="15" width="8.625" style="7" customWidth="1"/>
    <col min="16" max="16" width="11" style="4" customWidth="1"/>
    <col min="17" max="18" width="9" customWidth="1"/>
  </cols>
  <sheetData>
    <row r="1" spans="1:18" ht="27" x14ac:dyDescent="0.35">
      <c r="A1" s="58" t="s">
        <v>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s="8" customFormat="1" ht="31.5" x14ac:dyDescent="0.25">
      <c r="A2" s="9" t="s">
        <v>12</v>
      </c>
      <c r="B2" s="9" t="s">
        <v>13</v>
      </c>
      <c r="C2" s="9" t="s">
        <v>0</v>
      </c>
      <c r="D2" s="9" t="s">
        <v>8</v>
      </c>
      <c r="E2" s="9" t="s">
        <v>31</v>
      </c>
      <c r="F2" s="10" t="s">
        <v>1</v>
      </c>
      <c r="G2" s="10" t="s">
        <v>9</v>
      </c>
      <c r="H2" s="11" t="s">
        <v>2</v>
      </c>
      <c r="I2" s="11" t="s">
        <v>3</v>
      </c>
      <c r="J2" s="11" t="s">
        <v>15</v>
      </c>
      <c r="K2" s="11" t="s">
        <v>4</v>
      </c>
      <c r="L2" s="11" t="s">
        <v>10</v>
      </c>
      <c r="M2" s="11" t="s">
        <v>11</v>
      </c>
      <c r="N2" s="12" t="s">
        <v>5</v>
      </c>
      <c r="O2" s="13" t="s">
        <v>6</v>
      </c>
      <c r="P2" s="12" t="s">
        <v>7</v>
      </c>
      <c r="Q2" s="12" t="s">
        <v>14</v>
      </c>
    </row>
    <row r="3" spans="1:18" x14ac:dyDescent="0.25">
      <c r="A3" s="19">
        <v>1</v>
      </c>
      <c r="B3" s="20" t="s">
        <v>42</v>
      </c>
      <c r="C3" s="21">
        <v>148</v>
      </c>
      <c r="D3" s="21" t="s">
        <v>46</v>
      </c>
      <c r="E3" s="21"/>
      <c r="F3" s="39">
        <v>147.19999999999999</v>
      </c>
      <c r="G3" s="22">
        <v>66.769000000000005</v>
      </c>
      <c r="H3" s="23">
        <v>182.5</v>
      </c>
      <c r="I3" s="24">
        <v>137.5</v>
      </c>
      <c r="J3" s="24">
        <f t="shared" ref="J3:J23" si="0">SUM(H3:I3)</f>
        <v>320</v>
      </c>
      <c r="K3" s="24">
        <v>215</v>
      </c>
      <c r="L3" s="24">
        <f t="shared" ref="L3:L23" si="1">SUM(H3:I3)+K3</f>
        <v>535</v>
      </c>
      <c r="M3" s="51">
        <f t="shared" ref="M3:M23" si="2">L3*2.2046</f>
        <v>1179.461</v>
      </c>
      <c r="N3" s="29">
        <v>0.75509999999999999</v>
      </c>
      <c r="O3" s="28">
        <v>1</v>
      </c>
      <c r="P3" s="29">
        <f t="shared" ref="P3:P23" si="3">L3*N3*O3</f>
        <v>403.9785</v>
      </c>
      <c r="Q3" s="20"/>
      <c r="R3">
        <f t="shared" ref="R3:R23" si="4">I3*N3*O3</f>
        <v>103.82625</v>
      </c>
    </row>
    <row r="4" spans="1:18" s="20" customFormat="1" x14ac:dyDescent="0.25">
      <c r="A4" s="15">
        <v>1</v>
      </c>
      <c r="B4" t="s">
        <v>43</v>
      </c>
      <c r="C4" s="1">
        <v>165</v>
      </c>
      <c r="D4" s="1" t="s">
        <v>47</v>
      </c>
      <c r="E4" s="1" t="s">
        <v>32</v>
      </c>
      <c r="F4" s="38">
        <v>165.2</v>
      </c>
      <c r="G4" s="2">
        <v>74.933999999999997</v>
      </c>
      <c r="H4" s="5">
        <v>182.5</v>
      </c>
      <c r="I4" s="3">
        <v>102.5</v>
      </c>
      <c r="J4" s="3">
        <f t="shared" si="0"/>
        <v>285</v>
      </c>
      <c r="K4" s="3">
        <v>185</v>
      </c>
      <c r="L4" s="3">
        <f t="shared" si="1"/>
        <v>470</v>
      </c>
      <c r="M4" s="51">
        <f t="shared" si="2"/>
        <v>1036.162</v>
      </c>
      <c r="N4" s="14">
        <v>0.68920000000000003</v>
      </c>
      <c r="O4" s="28">
        <v>1</v>
      </c>
      <c r="P4" s="4">
        <f t="shared" si="3"/>
        <v>323.92400000000004</v>
      </c>
      <c r="Q4" s="30"/>
      <c r="R4">
        <f t="shared" si="4"/>
        <v>70.643000000000001</v>
      </c>
    </row>
    <row r="5" spans="1:18" x14ac:dyDescent="0.25">
      <c r="A5" s="35">
        <v>1</v>
      </c>
      <c r="B5" s="20" t="s">
        <v>81</v>
      </c>
      <c r="C5" s="1">
        <v>165</v>
      </c>
      <c r="D5" s="1" t="s">
        <v>82</v>
      </c>
      <c r="F5" s="38">
        <v>161.4</v>
      </c>
      <c r="G5" s="2">
        <v>73.2</v>
      </c>
      <c r="H5" s="3">
        <v>0</v>
      </c>
      <c r="I5" s="3">
        <v>147.5</v>
      </c>
      <c r="J5" s="3">
        <f t="shared" si="0"/>
        <v>147.5</v>
      </c>
      <c r="L5" s="3">
        <f t="shared" si="1"/>
        <v>147.5</v>
      </c>
      <c r="M5" s="51">
        <f t="shared" si="2"/>
        <v>325.17850000000004</v>
      </c>
      <c r="N5" s="4">
        <v>0.70115000000000005</v>
      </c>
      <c r="O5" s="7">
        <v>1.02</v>
      </c>
      <c r="P5" s="4">
        <f t="shared" si="3"/>
        <v>105.48801750000001</v>
      </c>
      <c r="R5">
        <f t="shared" si="4"/>
        <v>105.48801750000001</v>
      </c>
    </row>
    <row r="6" spans="1:18" s="20" customFormat="1" x14ac:dyDescent="0.25">
      <c r="A6" s="19">
        <v>1</v>
      </c>
      <c r="B6" s="20" t="s">
        <v>40</v>
      </c>
      <c r="C6" s="21">
        <v>181</v>
      </c>
      <c r="D6" s="21" t="s">
        <v>85</v>
      </c>
      <c r="E6" s="21"/>
      <c r="F6" s="39">
        <v>173.6</v>
      </c>
      <c r="G6" s="22">
        <v>78.739999999999995</v>
      </c>
      <c r="H6" s="23">
        <v>152.5</v>
      </c>
      <c r="I6" s="24">
        <v>117.5</v>
      </c>
      <c r="J6" s="24">
        <f t="shared" si="0"/>
        <v>270</v>
      </c>
      <c r="K6" s="24">
        <v>192.5</v>
      </c>
      <c r="L6" s="24">
        <f t="shared" si="1"/>
        <v>462.5</v>
      </c>
      <c r="M6" s="51">
        <f t="shared" si="2"/>
        <v>1019.6275000000001</v>
      </c>
      <c r="N6" s="27">
        <v>0.66520000000000001</v>
      </c>
      <c r="O6" s="28">
        <v>1.097</v>
      </c>
      <c r="P6" s="29">
        <f t="shared" si="3"/>
        <v>337.49753500000003</v>
      </c>
      <c r="Q6" s="30"/>
      <c r="R6">
        <f t="shared" si="4"/>
        <v>85.742616999999996</v>
      </c>
    </row>
    <row r="7" spans="1:18" x14ac:dyDescent="0.25">
      <c r="A7" s="35">
        <v>1</v>
      </c>
      <c r="B7" t="s">
        <v>49</v>
      </c>
      <c r="C7" s="1">
        <v>181</v>
      </c>
      <c r="D7" s="1" t="s">
        <v>50</v>
      </c>
      <c r="F7" s="38">
        <v>179.6</v>
      </c>
      <c r="G7" s="2">
        <v>81.459999999999994</v>
      </c>
      <c r="H7" s="5">
        <v>185</v>
      </c>
      <c r="I7" s="3">
        <v>135</v>
      </c>
      <c r="J7" s="3">
        <f t="shared" si="0"/>
        <v>320</v>
      </c>
      <c r="K7" s="3">
        <v>210</v>
      </c>
      <c r="L7" s="3">
        <f t="shared" si="1"/>
        <v>530</v>
      </c>
      <c r="M7" s="51">
        <f t="shared" si="2"/>
        <v>1168.4380000000001</v>
      </c>
      <c r="N7" s="4">
        <v>0.64975000000000005</v>
      </c>
      <c r="O7" s="28">
        <v>1.34</v>
      </c>
      <c r="P7" s="4">
        <f t="shared" si="3"/>
        <v>461.45245000000006</v>
      </c>
      <c r="R7">
        <f t="shared" si="4"/>
        <v>117.53977500000001</v>
      </c>
    </row>
    <row r="8" spans="1:18" s="20" customFormat="1" x14ac:dyDescent="0.25">
      <c r="A8" s="19">
        <v>1</v>
      </c>
      <c r="B8" s="20" t="s">
        <v>20</v>
      </c>
      <c r="C8" s="21">
        <v>181</v>
      </c>
      <c r="D8" s="21" t="s">
        <v>44</v>
      </c>
      <c r="E8" s="21" t="s">
        <v>32</v>
      </c>
      <c r="F8" s="39">
        <v>180.2</v>
      </c>
      <c r="G8" s="22">
        <v>81.738</v>
      </c>
      <c r="H8" s="23">
        <v>237.5</v>
      </c>
      <c r="I8" s="24">
        <v>167.5</v>
      </c>
      <c r="J8" s="24">
        <f t="shared" si="0"/>
        <v>405</v>
      </c>
      <c r="K8" s="24">
        <v>255</v>
      </c>
      <c r="L8" s="24">
        <f t="shared" si="1"/>
        <v>660</v>
      </c>
      <c r="M8" s="51">
        <f t="shared" si="2"/>
        <v>1455.0360000000001</v>
      </c>
      <c r="N8" s="29">
        <v>0.64870000000000005</v>
      </c>
      <c r="O8" s="28">
        <v>1</v>
      </c>
      <c r="P8" s="29">
        <f t="shared" si="3"/>
        <v>428.14200000000005</v>
      </c>
      <c r="R8">
        <f t="shared" si="4"/>
        <v>108.65725</v>
      </c>
    </row>
    <row r="9" spans="1:18" x14ac:dyDescent="0.25">
      <c r="A9" s="15">
        <v>2</v>
      </c>
      <c r="B9" t="s">
        <v>39</v>
      </c>
      <c r="C9" s="1">
        <v>181</v>
      </c>
      <c r="D9" s="1" t="s">
        <v>44</v>
      </c>
      <c r="E9" s="1" t="s">
        <v>32</v>
      </c>
      <c r="F9" s="38">
        <v>177.6</v>
      </c>
      <c r="G9" s="2">
        <v>80.558800000000005</v>
      </c>
      <c r="H9" s="5">
        <v>175</v>
      </c>
      <c r="I9" s="3">
        <v>120</v>
      </c>
      <c r="J9" s="3">
        <f t="shared" si="0"/>
        <v>295</v>
      </c>
      <c r="K9" s="3">
        <v>185</v>
      </c>
      <c r="L9" s="3">
        <f t="shared" si="1"/>
        <v>480</v>
      </c>
      <c r="M9" s="51">
        <f t="shared" si="2"/>
        <v>1058.2080000000001</v>
      </c>
      <c r="N9" s="14">
        <v>0.65449999999999997</v>
      </c>
      <c r="O9" s="28">
        <v>1</v>
      </c>
      <c r="P9" s="4">
        <f t="shared" si="3"/>
        <v>314.15999999999997</v>
      </c>
      <c r="Q9" s="37"/>
      <c r="R9">
        <f t="shared" si="4"/>
        <v>78.539999999999992</v>
      </c>
    </row>
    <row r="10" spans="1:18" s="20" customFormat="1" x14ac:dyDescent="0.25">
      <c r="A10" s="15">
        <v>1</v>
      </c>
      <c r="B10" t="s">
        <v>52</v>
      </c>
      <c r="C10" s="1">
        <v>181</v>
      </c>
      <c r="D10" s="1" t="s">
        <v>46</v>
      </c>
      <c r="E10" s="1"/>
      <c r="F10" s="38">
        <v>175.9</v>
      </c>
      <c r="G10" s="2">
        <v>79.789000000000001</v>
      </c>
      <c r="H10" s="5">
        <v>220</v>
      </c>
      <c r="I10" s="3">
        <v>147.5</v>
      </c>
      <c r="J10" s="3">
        <f t="shared" si="0"/>
        <v>367.5</v>
      </c>
      <c r="K10" s="3">
        <v>240</v>
      </c>
      <c r="L10" s="3">
        <f t="shared" si="1"/>
        <v>607.5</v>
      </c>
      <c r="M10" s="51">
        <f t="shared" si="2"/>
        <v>1339.2945</v>
      </c>
      <c r="N10" s="14">
        <v>0.65895000000000004</v>
      </c>
      <c r="O10" s="28">
        <v>1</v>
      </c>
      <c r="P10" s="4">
        <f t="shared" si="3"/>
        <v>400.31212500000004</v>
      </c>
      <c r="Q10" s="36"/>
      <c r="R10">
        <f t="shared" si="4"/>
        <v>97.195125000000004</v>
      </c>
    </row>
    <row r="11" spans="1:18" s="20" customFormat="1" x14ac:dyDescent="0.25">
      <c r="A11" s="15">
        <v>1</v>
      </c>
      <c r="B11" t="s">
        <v>41</v>
      </c>
      <c r="C11" s="1">
        <v>198</v>
      </c>
      <c r="D11" s="1" t="s">
        <v>46</v>
      </c>
      <c r="E11" s="1" t="s">
        <v>32</v>
      </c>
      <c r="F11" s="38">
        <v>197.1</v>
      </c>
      <c r="G11" s="2">
        <v>89.4</v>
      </c>
      <c r="H11" s="5">
        <v>165</v>
      </c>
      <c r="I11" s="3">
        <v>150</v>
      </c>
      <c r="J11" s="3">
        <f t="shared" si="0"/>
        <v>315</v>
      </c>
      <c r="K11" s="3">
        <v>212.5</v>
      </c>
      <c r="L11" s="3">
        <f t="shared" si="1"/>
        <v>527.5</v>
      </c>
      <c r="M11" s="51">
        <f t="shared" si="2"/>
        <v>1162.9265</v>
      </c>
      <c r="N11" s="14">
        <v>0.61414999999999997</v>
      </c>
      <c r="O11" s="28">
        <v>1</v>
      </c>
      <c r="P11" s="4">
        <f t="shared" si="3"/>
        <v>323.96412499999997</v>
      </c>
      <c r="R11">
        <f t="shared" si="4"/>
        <v>92.122500000000002</v>
      </c>
    </row>
    <row r="12" spans="1:18" x14ac:dyDescent="0.25">
      <c r="A12" s="35">
        <v>1</v>
      </c>
      <c r="B12" t="s">
        <v>59</v>
      </c>
      <c r="C12" s="1">
        <v>220</v>
      </c>
      <c r="D12" s="1" t="s">
        <v>44</v>
      </c>
      <c r="E12" s="1" t="s">
        <v>32</v>
      </c>
      <c r="F12" s="38">
        <v>216.2</v>
      </c>
      <c r="G12" s="2">
        <v>98.06</v>
      </c>
      <c r="H12" s="5">
        <v>185</v>
      </c>
      <c r="I12" s="3">
        <v>107.5</v>
      </c>
      <c r="J12" s="3">
        <f t="shared" si="0"/>
        <v>292.5</v>
      </c>
      <c r="K12" s="3">
        <v>207.5</v>
      </c>
      <c r="L12" s="3">
        <f t="shared" si="1"/>
        <v>500</v>
      </c>
      <c r="M12" s="51">
        <f t="shared" si="2"/>
        <v>1102.3</v>
      </c>
      <c r="N12" s="4">
        <v>0.58614999999999995</v>
      </c>
      <c r="O12" s="28">
        <v>1</v>
      </c>
      <c r="P12" s="4">
        <f t="shared" si="3"/>
        <v>293.07499999999999</v>
      </c>
      <c r="Q12" s="20"/>
      <c r="R12">
        <f t="shared" si="4"/>
        <v>63.011124999999993</v>
      </c>
    </row>
    <row r="13" spans="1:18" s="20" customFormat="1" x14ac:dyDescent="0.25">
      <c r="A13" s="19">
        <v>1</v>
      </c>
      <c r="B13" s="20" t="s">
        <v>54</v>
      </c>
      <c r="C13" s="21">
        <v>220</v>
      </c>
      <c r="D13" s="21" t="s">
        <v>46</v>
      </c>
      <c r="E13" s="21" t="s">
        <v>32</v>
      </c>
      <c r="F13" s="39">
        <v>217.1</v>
      </c>
      <c r="G13" s="22">
        <v>98.474999999999994</v>
      </c>
      <c r="H13" s="23">
        <v>245</v>
      </c>
      <c r="I13" s="24">
        <v>182.5</v>
      </c>
      <c r="J13" s="24">
        <f t="shared" si="0"/>
        <v>427.5</v>
      </c>
      <c r="K13" s="24">
        <v>287.5</v>
      </c>
      <c r="L13" s="24">
        <f t="shared" si="1"/>
        <v>715</v>
      </c>
      <c r="M13" s="51">
        <f t="shared" si="2"/>
        <v>1576.289</v>
      </c>
      <c r="N13" s="27">
        <v>0.58504999999999996</v>
      </c>
      <c r="O13" s="28">
        <v>1</v>
      </c>
      <c r="P13" s="29">
        <f t="shared" si="3"/>
        <v>418.31074999999998</v>
      </c>
      <c r="R13">
        <f t="shared" si="4"/>
        <v>106.77162499999999</v>
      </c>
    </row>
    <row r="14" spans="1:18" x14ac:dyDescent="0.25">
      <c r="A14" s="19">
        <v>2</v>
      </c>
      <c r="B14" s="20" t="s">
        <v>48</v>
      </c>
      <c r="C14" s="21">
        <v>220</v>
      </c>
      <c r="D14" s="21" t="s">
        <v>46</v>
      </c>
      <c r="E14" s="21" t="s">
        <v>32</v>
      </c>
      <c r="F14" s="39">
        <v>216.2</v>
      </c>
      <c r="G14" s="22">
        <v>98.066999999999993</v>
      </c>
      <c r="H14" s="23">
        <v>182.5</v>
      </c>
      <c r="I14" s="24">
        <v>147.5</v>
      </c>
      <c r="J14" s="24">
        <f t="shared" si="0"/>
        <v>330</v>
      </c>
      <c r="K14" s="24">
        <v>242.5</v>
      </c>
      <c r="L14" s="24">
        <f t="shared" si="1"/>
        <v>572.5</v>
      </c>
      <c r="M14" s="51">
        <f t="shared" si="2"/>
        <v>1262.1335000000001</v>
      </c>
      <c r="N14" s="27">
        <v>0.58614999999999995</v>
      </c>
      <c r="O14" s="28">
        <v>1</v>
      </c>
      <c r="P14" s="29">
        <f t="shared" si="3"/>
        <v>335.57087499999994</v>
      </c>
      <c r="Q14" s="40"/>
      <c r="R14">
        <f t="shared" si="4"/>
        <v>86.457124999999991</v>
      </c>
    </row>
    <row r="15" spans="1:18" x14ac:dyDescent="0.25">
      <c r="A15" s="19">
        <v>1</v>
      </c>
      <c r="B15" s="20" t="s">
        <v>80</v>
      </c>
      <c r="C15" s="21">
        <v>220</v>
      </c>
      <c r="D15" s="21" t="s">
        <v>45</v>
      </c>
      <c r="E15" s="21"/>
      <c r="F15" s="39">
        <v>206.1</v>
      </c>
      <c r="G15" s="22">
        <v>93.48</v>
      </c>
      <c r="H15" s="23">
        <v>107.5</v>
      </c>
      <c r="I15" s="24">
        <v>100</v>
      </c>
      <c r="J15" s="24">
        <f t="shared" si="0"/>
        <v>207.5</v>
      </c>
      <c r="K15" s="25">
        <v>130</v>
      </c>
      <c r="L15" s="24">
        <f t="shared" si="1"/>
        <v>337.5</v>
      </c>
      <c r="M15" s="51">
        <f t="shared" si="2"/>
        <v>744.05250000000001</v>
      </c>
      <c r="N15" s="27">
        <v>0.59965000000000002</v>
      </c>
      <c r="O15" s="28">
        <v>1</v>
      </c>
      <c r="P15" s="29">
        <f t="shared" si="3"/>
        <v>202.38187500000001</v>
      </c>
      <c r="Q15" s="21"/>
      <c r="R15">
        <f t="shared" si="4"/>
        <v>59.965000000000003</v>
      </c>
    </row>
    <row r="16" spans="1:18" s="20" customFormat="1" ht="16.5" customHeight="1" x14ac:dyDescent="0.25">
      <c r="A16" s="31">
        <v>1</v>
      </c>
      <c r="B16" s="20" t="s">
        <v>21</v>
      </c>
      <c r="C16" s="21">
        <v>242</v>
      </c>
      <c r="D16" s="21" t="s">
        <v>46</v>
      </c>
      <c r="E16" s="21" t="s">
        <v>32</v>
      </c>
      <c r="F16" s="39">
        <v>241.1</v>
      </c>
      <c r="G16" s="22">
        <v>109.36</v>
      </c>
      <c r="H16" s="23">
        <v>272.5</v>
      </c>
      <c r="I16" s="24">
        <v>145</v>
      </c>
      <c r="J16" s="24">
        <f t="shared" si="0"/>
        <v>417.5</v>
      </c>
      <c r="K16" s="24">
        <v>320</v>
      </c>
      <c r="L16" s="24">
        <f t="shared" si="1"/>
        <v>737.5</v>
      </c>
      <c r="M16" s="51">
        <f t="shared" si="2"/>
        <v>1625.8925000000002</v>
      </c>
      <c r="N16" s="27">
        <v>0.56335000000000002</v>
      </c>
      <c r="O16" s="28">
        <v>1</v>
      </c>
      <c r="P16" s="29">
        <f t="shared" si="3"/>
        <v>415.47062500000004</v>
      </c>
      <c r="Q16" s="32"/>
      <c r="R16">
        <f t="shared" si="4"/>
        <v>81.685749999999999</v>
      </c>
    </row>
    <row r="17" spans="1:18" x14ac:dyDescent="0.25">
      <c r="A17" s="19">
        <v>2</v>
      </c>
      <c r="B17" s="20" t="s">
        <v>51</v>
      </c>
      <c r="C17" s="21">
        <v>242</v>
      </c>
      <c r="D17" s="21" t="s">
        <v>46</v>
      </c>
      <c r="E17" s="21"/>
      <c r="F17" s="39">
        <v>240.3</v>
      </c>
      <c r="G17" s="22">
        <v>109</v>
      </c>
      <c r="H17" s="23">
        <v>217.5</v>
      </c>
      <c r="I17" s="24">
        <v>165</v>
      </c>
      <c r="J17" s="24">
        <f t="shared" si="0"/>
        <v>382.5</v>
      </c>
      <c r="K17" s="24">
        <v>257.5</v>
      </c>
      <c r="L17" s="24">
        <f t="shared" si="1"/>
        <v>640</v>
      </c>
      <c r="M17" s="51">
        <f t="shared" si="2"/>
        <v>1410.944</v>
      </c>
      <c r="N17" s="27">
        <v>0.56394999999999995</v>
      </c>
      <c r="O17" s="28">
        <v>1</v>
      </c>
      <c r="P17" s="29">
        <f t="shared" si="3"/>
        <v>360.928</v>
      </c>
      <c r="Q17" s="20"/>
      <c r="R17">
        <f t="shared" si="4"/>
        <v>93.051749999999998</v>
      </c>
    </row>
    <row r="18" spans="1:18" s="20" customFormat="1" x14ac:dyDescent="0.25">
      <c r="A18" s="19">
        <v>1</v>
      </c>
      <c r="B18" s="20" t="s">
        <v>83</v>
      </c>
      <c r="C18" s="21">
        <v>275</v>
      </c>
      <c r="D18" s="21" t="s">
        <v>84</v>
      </c>
      <c r="E18" s="21"/>
      <c r="F18" s="39">
        <v>262.8</v>
      </c>
      <c r="G18" s="22">
        <v>117</v>
      </c>
      <c r="H18" s="23">
        <v>0</v>
      </c>
      <c r="I18" s="24">
        <v>165</v>
      </c>
      <c r="J18" s="24">
        <f t="shared" si="0"/>
        <v>165</v>
      </c>
      <c r="K18" s="24"/>
      <c r="L18" s="24">
        <f t="shared" si="1"/>
        <v>165</v>
      </c>
      <c r="M18" s="51">
        <f t="shared" si="2"/>
        <v>363.75900000000001</v>
      </c>
      <c r="N18" s="27"/>
      <c r="O18" s="28">
        <v>1</v>
      </c>
      <c r="P18" s="29">
        <f t="shared" si="3"/>
        <v>0</v>
      </c>
      <c r="R18">
        <f t="shared" si="4"/>
        <v>0</v>
      </c>
    </row>
    <row r="19" spans="1:18" s="20" customFormat="1" x14ac:dyDescent="0.25">
      <c r="A19" s="19">
        <v>1</v>
      </c>
      <c r="B19" s="20" t="s">
        <v>25</v>
      </c>
      <c r="C19" s="21">
        <v>275</v>
      </c>
      <c r="D19" s="21" t="s">
        <v>44</v>
      </c>
      <c r="E19" s="21" t="s">
        <v>32</v>
      </c>
      <c r="F19" s="39">
        <v>267.39999999999998</v>
      </c>
      <c r="G19" s="22">
        <v>121.29</v>
      </c>
      <c r="H19" s="23">
        <v>322.5</v>
      </c>
      <c r="I19" s="24">
        <v>192.5</v>
      </c>
      <c r="J19" s="24">
        <f t="shared" si="0"/>
        <v>515</v>
      </c>
      <c r="K19" s="24">
        <v>332.5</v>
      </c>
      <c r="L19" s="24">
        <f t="shared" si="1"/>
        <v>847.5</v>
      </c>
      <c r="M19" s="51">
        <f t="shared" si="2"/>
        <v>1868.3985</v>
      </c>
      <c r="N19" s="27">
        <v>0.54959999999999998</v>
      </c>
      <c r="O19" s="28">
        <v>1</v>
      </c>
      <c r="P19" s="56">
        <f t="shared" si="3"/>
        <v>465.786</v>
      </c>
      <c r="Q19" s="57" t="s">
        <v>26</v>
      </c>
      <c r="R19">
        <f t="shared" si="4"/>
        <v>105.798</v>
      </c>
    </row>
    <row r="20" spans="1:18" s="20" customFormat="1" x14ac:dyDescent="0.25">
      <c r="A20" s="15">
        <v>2</v>
      </c>
      <c r="B20" t="s">
        <v>55</v>
      </c>
      <c r="C20" s="1">
        <v>275</v>
      </c>
      <c r="D20" s="1" t="s">
        <v>44</v>
      </c>
      <c r="E20" s="1"/>
      <c r="F20" s="38">
        <v>272.39999999999998</v>
      </c>
      <c r="G20" s="2">
        <v>123.55</v>
      </c>
      <c r="H20" s="5">
        <v>250</v>
      </c>
      <c r="I20" s="3">
        <v>175</v>
      </c>
      <c r="J20" s="3">
        <f t="shared" si="0"/>
        <v>425</v>
      </c>
      <c r="K20" s="3">
        <v>302.5</v>
      </c>
      <c r="L20" s="3">
        <f t="shared" si="1"/>
        <v>727.5</v>
      </c>
      <c r="M20" s="51">
        <f t="shared" si="2"/>
        <v>1603.8465000000001</v>
      </c>
      <c r="N20" s="14">
        <v>0.54710000000000003</v>
      </c>
      <c r="O20" s="28">
        <v>1</v>
      </c>
      <c r="P20" s="4">
        <f t="shared" si="3"/>
        <v>398.01525000000004</v>
      </c>
      <c r="Q20" s="16"/>
      <c r="R20">
        <f t="shared" si="4"/>
        <v>95.742500000000007</v>
      </c>
    </row>
    <row r="21" spans="1:18" s="20" customFormat="1" x14ac:dyDescent="0.25">
      <c r="A21" s="31">
        <v>1</v>
      </c>
      <c r="B21" s="20" t="s">
        <v>56</v>
      </c>
      <c r="C21" s="21">
        <v>275</v>
      </c>
      <c r="D21" s="21" t="s">
        <v>46</v>
      </c>
      <c r="E21" s="21"/>
      <c r="F21" s="39">
        <v>254.8</v>
      </c>
      <c r="G21" s="22">
        <v>115.44</v>
      </c>
      <c r="H21" s="23">
        <v>250</v>
      </c>
      <c r="I21" s="24">
        <v>185</v>
      </c>
      <c r="J21" s="24">
        <f t="shared" si="0"/>
        <v>435</v>
      </c>
      <c r="K21" s="24">
        <v>282.5</v>
      </c>
      <c r="L21" s="24">
        <f t="shared" si="1"/>
        <v>717.5</v>
      </c>
      <c r="M21" s="51">
        <f t="shared" si="2"/>
        <v>1581.8005000000001</v>
      </c>
      <c r="N21" s="27">
        <v>0.55574999999999997</v>
      </c>
      <c r="O21" s="28">
        <v>1</v>
      </c>
      <c r="P21" s="29">
        <f t="shared" si="3"/>
        <v>398.75062499999996</v>
      </c>
      <c r="R21">
        <f t="shared" si="4"/>
        <v>102.81375</v>
      </c>
    </row>
    <row r="22" spans="1:18" x14ac:dyDescent="0.25">
      <c r="A22" s="33">
        <v>1</v>
      </c>
      <c r="B22" s="20" t="s">
        <v>57</v>
      </c>
      <c r="C22" s="21">
        <v>275</v>
      </c>
      <c r="D22" s="21" t="s">
        <v>58</v>
      </c>
      <c r="E22" s="21"/>
      <c r="F22" s="39">
        <v>244.2</v>
      </c>
      <c r="G22" s="22">
        <v>110.85</v>
      </c>
      <c r="H22" s="23">
        <v>267.5</v>
      </c>
      <c r="I22" s="24">
        <v>185</v>
      </c>
      <c r="J22" s="24">
        <f t="shared" si="0"/>
        <v>452.5</v>
      </c>
      <c r="K22" s="24">
        <v>297.5</v>
      </c>
      <c r="L22" s="24">
        <f t="shared" si="1"/>
        <v>750</v>
      </c>
      <c r="M22" s="51">
        <f t="shared" si="2"/>
        <v>1653.45</v>
      </c>
      <c r="N22" s="27">
        <v>0.56120000000000003</v>
      </c>
      <c r="O22" s="28">
        <v>1</v>
      </c>
      <c r="P22" s="29">
        <f t="shared" si="3"/>
        <v>420.90000000000003</v>
      </c>
      <c r="Q22" s="30"/>
      <c r="R22">
        <f t="shared" si="4"/>
        <v>103.822</v>
      </c>
    </row>
    <row r="23" spans="1:18" s="20" customFormat="1" x14ac:dyDescent="0.25">
      <c r="A23" s="35">
        <v>1</v>
      </c>
      <c r="B23" t="s">
        <v>53</v>
      </c>
      <c r="C23" s="1" t="s">
        <v>16</v>
      </c>
      <c r="D23" s="1" t="s">
        <v>44</v>
      </c>
      <c r="E23" s="1" t="s">
        <v>32</v>
      </c>
      <c r="F23" s="38">
        <v>326.83</v>
      </c>
      <c r="G23" s="2">
        <v>148.25</v>
      </c>
      <c r="H23" s="5">
        <v>242.5</v>
      </c>
      <c r="I23" s="3">
        <v>185</v>
      </c>
      <c r="J23" s="3">
        <f t="shared" si="0"/>
        <v>427.5</v>
      </c>
      <c r="K23" s="3">
        <v>245</v>
      </c>
      <c r="L23" s="3">
        <f t="shared" si="1"/>
        <v>672.5</v>
      </c>
      <c r="M23" s="51">
        <f t="shared" si="2"/>
        <v>1482.5935000000002</v>
      </c>
      <c r="N23" s="4">
        <v>0.52447500000000002</v>
      </c>
      <c r="O23" s="28">
        <v>1</v>
      </c>
      <c r="P23" s="4">
        <f t="shared" si="3"/>
        <v>352.70943750000004</v>
      </c>
      <c r="Q23"/>
      <c r="R23">
        <f t="shared" si="4"/>
        <v>97.027875000000009</v>
      </c>
    </row>
    <row r="24" spans="1:18" x14ac:dyDescent="0.25">
      <c r="A24" s="15"/>
      <c r="H24" s="5"/>
      <c r="M24" s="51"/>
      <c r="N24" s="14"/>
      <c r="Q24" s="18"/>
      <c r="R24">
        <f t="shared" ref="R24:R29" si="5">I24*N24*O24</f>
        <v>0</v>
      </c>
    </row>
    <row r="25" spans="1:18" s="20" customFormat="1" x14ac:dyDescent="0.25">
      <c r="A25" s="37"/>
      <c r="C25" s="21"/>
      <c r="D25" s="21"/>
      <c r="E25" s="21"/>
      <c r="F25" s="39"/>
      <c r="G25" s="22"/>
      <c r="H25" s="25"/>
      <c r="I25" s="24"/>
      <c r="J25" s="24"/>
      <c r="K25" s="24"/>
      <c r="L25" s="24"/>
      <c r="M25" s="51"/>
      <c r="N25" s="27"/>
      <c r="O25" s="28"/>
      <c r="P25" s="29"/>
      <c r="Q25" s="30"/>
      <c r="R25">
        <f t="shared" si="5"/>
        <v>0</v>
      </c>
    </row>
    <row r="26" spans="1:18" x14ac:dyDescent="0.25">
      <c r="A26" s="35"/>
      <c r="H26" s="5"/>
      <c r="M26" s="51"/>
      <c r="N26" s="14"/>
      <c r="R26">
        <f t="shared" si="5"/>
        <v>0</v>
      </c>
    </row>
    <row r="27" spans="1:18" s="20" customFormat="1" x14ac:dyDescent="0.25">
      <c r="A27" s="19"/>
      <c r="C27" s="21"/>
      <c r="D27" s="21"/>
      <c r="E27" s="21"/>
      <c r="F27" s="39"/>
      <c r="G27" s="22"/>
      <c r="H27" s="23"/>
      <c r="I27" s="24"/>
      <c r="J27" s="24"/>
      <c r="K27" s="24"/>
      <c r="L27" s="24"/>
      <c r="M27" s="51"/>
      <c r="N27" s="27"/>
      <c r="O27" s="28"/>
      <c r="P27" s="29"/>
      <c r="Q27" s="32"/>
      <c r="R27">
        <f t="shared" si="5"/>
        <v>0</v>
      </c>
    </row>
    <row r="28" spans="1:18" x14ac:dyDescent="0.25">
      <c r="A28" s="15"/>
      <c r="H28" s="5"/>
      <c r="K28" s="6"/>
      <c r="M28" s="51"/>
      <c r="N28" s="14"/>
      <c r="Q28" s="21"/>
      <c r="R28">
        <f t="shared" si="5"/>
        <v>0</v>
      </c>
    </row>
    <row r="29" spans="1:18" s="20" customFormat="1" x14ac:dyDescent="0.25">
      <c r="A29" s="19"/>
      <c r="C29" s="21"/>
      <c r="D29" s="21"/>
      <c r="E29" s="21"/>
      <c r="F29" s="39"/>
      <c r="G29" s="22"/>
      <c r="H29" s="23"/>
      <c r="I29" s="24"/>
      <c r="J29" s="24"/>
      <c r="K29" s="24"/>
      <c r="L29" s="24"/>
      <c r="M29" s="26"/>
      <c r="N29" s="29"/>
      <c r="O29" s="28"/>
      <c r="P29" s="29"/>
      <c r="R29">
        <f t="shared" si="5"/>
        <v>0</v>
      </c>
    </row>
  </sheetData>
  <sortState ref="A2:R23">
    <sortCondition descending="1" ref="M16:M17"/>
  </sortState>
  <mergeCells count="1">
    <mergeCell ref="A1:Q1"/>
  </mergeCells>
  <pageMargins left="0.7" right="0.7" top="0.75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Normal="100" workbookViewId="0">
      <selection activeCell="Q7" sqref="Q7"/>
    </sheetView>
  </sheetViews>
  <sheetFormatPr defaultRowHeight="15.75" x14ac:dyDescent="0.25"/>
  <cols>
    <col min="1" max="1" width="8.125" customWidth="1"/>
    <col min="2" max="2" width="20.625" customWidth="1"/>
    <col min="3" max="3" width="8" style="1" customWidth="1"/>
    <col min="4" max="4" width="30" style="1" customWidth="1"/>
    <col min="5" max="5" width="12.625" style="1" customWidth="1"/>
    <col min="6" max="6" width="8" style="38" customWidth="1"/>
    <col min="7" max="7" width="9" style="2" customWidth="1"/>
    <col min="8" max="8" width="9" style="3" customWidth="1"/>
    <col min="9" max="9" width="9" style="6" customWidth="1"/>
    <col min="10" max="13" width="9" style="3" customWidth="1"/>
    <col min="14" max="14" width="10.75" style="4" customWidth="1"/>
    <col min="15" max="15" width="8.625" style="7" customWidth="1"/>
    <col min="16" max="16" width="11" style="4" customWidth="1"/>
    <col min="17" max="18" width="9" customWidth="1"/>
  </cols>
  <sheetData>
    <row r="1" spans="1:18" ht="25.5" x14ac:dyDescent="0.35">
      <c r="A1" s="60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8" s="8" customFormat="1" ht="31.5" x14ac:dyDescent="0.25">
      <c r="A2" s="9" t="s">
        <v>12</v>
      </c>
      <c r="B2" s="9" t="s">
        <v>13</v>
      </c>
      <c r="C2" s="9" t="s">
        <v>0</v>
      </c>
      <c r="D2" s="9" t="s">
        <v>8</v>
      </c>
      <c r="E2" s="9" t="s">
        <v>31</v>
      </c>
      <c r="F2" s="10" t="s">
        <v>1</v>
      </c>
      <c r="G2" s="10" t="s">
        <v>9</v>
      </c>
      <c r="H2" s="11" t="s">
        <v>2</v>
      </c>
      <c r="I2" s="11" t="s">
        <v>3</v>
      </c>
      <c r="J2" s="11" t="s">
        <v>15</v>
      </c>
      <c r="K2" s="11" t="s">
        <v>4</v>
      </c>
      <c r="L2" s="11" t="s">
        <v>10</v>
      </c>
      <c r="M2" s="11" t="s">
        <v>11</v>
      </c>
      <c r="N2" s="12" t="s">
        <v>5</v>
      </c>
      <c r="O2" s="13" t="s">
        <v>6</v>
      </c>
      <c r="P2" s="12" t="s">
        <v>7</v>
      </c>
      <c r="Q2" s="12" t="s">
        <v>14</v>
      </c>
    </row>
    <row r="3" spans="1:18" x14ac:dyDescent="0.25">
      <c r="A3" s="15">
        <v>1</v>
      </c>
      <c r="B3" t="s">
        <v>60</v>
      </c>
      <c r="C3" s="1">
        <v>181</v>
      </c>
      <c r="D3" s="1" t="s">
        <v>62</v>
      </c>
      <c r="E3" s="1" t="s">
        <v>33</v>
      </c>
      <c r="F3" s="38">
        <v>175.26570000000001</v>
      </c>
      <c r="G3" s="2">
        <v>79.5</v>
      </c>
      <c r="H3" s="5">
        <v>155</v>
      </c>
      <c r="I3" s="6">
        <v>107.5</v>
      </c>
      <c r="J3" s="3">
        <f t="shared" ref="J3:J11" si="0">SUM(H3:I3)</f>
        <v>262.5</v>
      </c>
      <c r="K3" s="3">
        <v>175</v>
      </c>
      <c r="L3" s="3">
        <f t="shared" ref="L3:L11" si="1">SUM(H3:I3)+K3</f>
        <v>437.5</v>
      </c>
      <c r="M3" s="45">
        <f t="shared" ref="M3:M11" si="2">L3*2.2046</f>
        <v>964.51250000000005</v>
      </c>
      <c r="N3" s="14">
        <v>0.66059999999999997</v>
      </c>
      <c r="O3" s="28">
        <v>1</v>
      </c>
      <c r="P3" s="4">
        <f t="shared" ref="P3:P11" si="3">L3*N3*O3</f>
        <v>289.01249999999999</v>
      </c>
      <c r="Q3" s="50"/>
      <c r="R3">
        <f t="shared" ref="R3:R11" si="4">I3*N3*O3</f>
        <v>71.014499999999998</v>
      </c>
    </row>
    <row r="4" spans="1:18" s="20" customFormat="1" x14ac:dyDescent="0.25">
      <c r="A4" s="15">
        <v>1</v>
      </c>
      <c r="B4" t="s">
        <v>92</v>
      </c>
      <c r="C4" s="1">
        <v>181</v>
      </c>
      <c r="D4" s="1" t="s">
        <v>68</v>
      </c>
      <c r="E4" s="1"/>
      <c r="F4" s="38">
        <v>180</v>
      </c>
      <c r="G4" s="2">
        <v>81.647000000000006</v>
      </c>
      <c r="H4" s="5">
        <v>317.5</v>
      </c>
      <c r="I4" s="6">
        <v>192.5</v>
      </c>
      <c r="J4" s="3">
        <f t="shared" si="0"/>
        <v>510</v>
      </c>
      <c r="K4" s="3">
        <v>260</v>
      </c>
      <c r="L4" s="3">
        <f t="shared" si="1"/>
        <v>770</v>
      </c>
      <c r="M4" s="45">
        <f t="shared" si="2"/>
        <v>1697.5420000000001</v>
      </c>
      <c r="N4" s="14">
        <v>0.64924999999999999</v>
      </c>
      <c r="O4" s="28">
        <v>1.0549999999999999</v>
      </c>
      <c r="P4" s="54">
        <f t="shared" si="3"/>
        <v>527.41823750000003</v>
      </c>
      <c r="Q4" s="55" t="s">
        <v>26</v>
      </c>
      <c r="R4">
        <f t="shared" si="4"/>
        <v>131.85455937500001</v>
      </c>
    </row>
    <row r="5" spans="1:18" x14ac:dyDescent="0.25">
      <c r="A5" s="19">
        <v>1</v>
      </c>
      <c r="B5" s="20" t="s">
        <v>63</v>
      </c>
      <c r="C5" s="21">
        <v>198</v>
      </c>
      <c r="D5" s="21" t="s">
        <v>64</v>
      </c>
      <c r="E5" s="21"/>
      <c r="F5" s="39">
        <v>197.3117</v>
      </c>
      <c r="G5" s="22">
        <v>89.5</v>
      </c>
      <c r="H5" s="23">
        <v>312.5</v>
      </c>
      <c r="I5" s="25">
        <v>165</v>
      </c>
      <c r="J5" s="24">
        <f t="shared" si="0"/>
        <v>477.5</v>
      </c>
      <c r="K5" s="25">
        <v>262.5</v>
      </c>
      <c r="L5" s="24">
        <f t="shared" si="1"/>
        <v>740</v>
      </c>
      <c r="M5" s="45">
        <f t="shared" si="2"/>
        <v>1631.404</v>
      </c>
      <c r="N5" s="27">
        <v>0.61375000000000002</v>
      </c>
      <c r="O5" s="28">
        <v>1</v>
      </c>
      <c r="P5" s="29">
        <f t="shared" si="3"/>
        <v>454.17500000000001</v>
      </c>
      <c r="Q5" s="36"/>
      <c r="R5">
        <f t="shared" si="4"/>
        <v>101.26875</v>
      </c>
    </row>
    <row r="6" spans="1:18" s="20" customFormat="1" ht="16.5" customHeight="1" x14ac:dyDescent="0.25">
      <c r="A6" s="35">
        <v>1</v>
      </c>
      <c r="B6" s="20" t="s">
        <v>90</v>
      </c>
      <c r="C6" s="1">
        <v>198</v>
      </c>
      <c r="D6" s="1" t="s">
        <v>91</v>
      </c>
      <c r="E6" s="1"/>
      <c r="F6" s="38">
        <v>186.4</v>
      </c>
      <c r="G6" s="2">
        <v>84.55</v>
      </c>
      <c r="H6" s="5">
        <v>0</v>
      </c>
      <c r="I6" s="6">
        <v>0</v>
      </c>
      <c r="J6" s="3">
        <f t="shared" si="0"/>
        <v>0</v>
      </c>
      <c r="K6" s="3">
        <v>265</v>
      </c>
      <c r="L6" s="3">
        <f t="shared" si="1"/>
        <v>265</v>
      </c>
      <c r="M6" s="45">
        <f t="shared" si="2"/>
        <v>584.21900000000005</v>
      </c>
      <c r="N6" s="4">
        <v>0.63444999999999996</v>
      </c>
      <c r="O6" s="28">
        <v>1.2969999999999999</v>
      </c>
      <c r="P6" s="4">
        <f t="shared" si="3"/>
        <v>218.06363724999997</v>
      </c>
      <c r="Q6" s="17"/>
      <c r="R6">
        <f t="shared" si="4"/>
        <v>0</v>
      </c>
    </row>
    <row r="7" spans="1:18" x14ac:dyDescent="0.25">
      <c r="A7" s="35">
        <v>1</v>
      </c>
      <c r="B7" t="s">
        <v>22</v>
      </c>
      <c r="C7" s="1">
        <v>220</v>
      </c>
      <c r="D7" s="1" t="s">
        <v>65</v>
      </c>
      <c r="F7" s="38">
        <v>218.2</v>
      </c>
      <c r="G7" s="2">
        <v>98.9</v>
      </c>
      <c r="H7" s="5">
        <v>145</v>
      </c>
      <c r="I7" s="6">
        <v>182.5</v>
      </c>
      <c r="J7" s="3">
        <f t="shared" si="0"/>
        <v>327.5</v>
      </c>
      <c r="K7" s="3">
        <v>215</v>
      </c>
      <c r="L7" s="3">
        <f t="shared" si="1"/>
        <v>542.5</v>
      </c>
      <c r="M7" s="45">
        <f t="shared" si="2"/>
        <v>1195.9955</v>
      </c>
      <c r="N7" s="4">
        <v>0.58404999999999996</v>
      </c>
      <c r="O7" s="28">
        <v>1.61</v>
      </c>
      <c r="P7" s="4">
        <f t="shared" si="3"/>
        <v>510.12387125000004</v>
      </c>
      <c r="Q7" s="17"/>
      <c r="R7">
        <f t="shared" si="4"/>
        <v>171.60849125000001</v>
      </c>
    </row>
    <row r="8" spans="1:18" x14ac:dyDescent="0.25">
      <c r="A8" s="15">
        <v>1</v>
      </c>
      <c r="B8" t="s">
        <v>18</v>
      </c>
      <c r="C8" s="1">
        <v>220</v>
      </c>
      <c r="D8" s="1" t="s">
        <v>61</v>
      </c>
      <c r="E8" s="1" t="s">
        <v>33</v>
      </c>
      <c r="F8" s="38">
        <v>207.89</v>
      </c>
      <c r="G8" s="2">
        <v>94.3</v>
      </c>
      <c r="H8" s="5">
        <v>322.5</v>
      </c>
      <c r="I8" s="6">
        <v>205</v>
      </c>
      <c r="J8" s="3">
        <f t="shared" si="0"/>
        <v>527.5</v>
      </c>
      <c r="K8" s="3">
        <v>240</v>
      </c>
      <c r="L8" s="3">
        <f t="shared" si="1"/>
        <v>767.5</v>
      </c>
      <c r="M8" s="45">
        <f t="shared" si="2"/>
        <v>1692.0305000000001</v>
      </c>
      <c r="N8" s="14">
        <v>0.59709999999999996</v>
      </c>
      <c r="O8" s="28">
        <v>1</v>
      </c>
      <c r="P8" s="4">
        <f t="shared" si="3"/>
        <v>458.27424999999999</v>
      </c>
      <c r="Q8" s="17"/>
      <c r="R8">
        <f t="shared" si="4"/>
        <v>122.40549999999999</v>
      </c>
    </row>
    <row r="9" spans="1:18" s="17" customFormat="1" x14ac:dyDescent="0.25">
      <c r="A9" s="19">
        <v>1</v>
      </c>
      <c r="B9" s="20" t="s">
        <v>67</v>
      </c>
      <c r="C9" s="21">
        <v>242</v>
      </c>
      <c r="D9" s="21" t="s">
        <v>61</v>
      </c>
      <c r="E9" s="21" t="s">
        <v>33</v>
      </c>
      <c r="F9" s="39">
        <v>240.52</v>
      </c>
      <c r="G9" s="22">
        <v>109.1</v>
      </c>
      <c r="H9" s="23">
        <v>317.5</v>
      </c>
      <c r="I9" s="25">
        <v>192.5</v>
      </c>
      <c r="J9" s="24">
        <f t="shared" si="0"/>
        <v>510</v>
      </c>
      <c r="K9" s="24">
        <v>255</v>
      </c>
      <c r="L9" s="24">
        <f t="shared" si="1"/>
        <v>765</v>
      </c>
      <c r="M9" s="45">
        <f t="shared" si="2"/>
        <v>1686.519</v>
      </c>
      <c r="N9" s="29">
        <v>0.56379999999999997</v>
      </c>
      <c r="O9" s="28">
        <v>1</v>
      </c>
      <c r="P9" s="29">
        <f t="shared" si="3"/>
        <v>431.30699999999996</v>
      </c>
      <c r="R9">
        <f t="shared" si="4"/>
        <v>108.53149999999999</v>
      </c>
    </row>
    <row r="10" spans="1:18" s="20" customFormat="1" x14ac:dyDescent="0.25">
      <c r="A10" s="19">
        <v>1</v>
      </c>
      <c r="B10" s="20" t="s">
        <v>24</v>
      </c>
      <c r="C10" s="21">
        <v>275</v>
      </c>
      <c r="D10" s="21" t="s">
        <v>66</v>
      </c>
      <c r="E10" s="21" t="s">
        <v>33</v>
      </c>
      <c r="F10" s="39">
        <v>252.1</v>
      </c>
      <c r="G10" s="22">
        <v>114.3518</v>
      </c>
      <c r="H10" s="23">
        <v>345</v>
      </c>
      <c r="I10" s="25">
        <v>187.5</v>
      </c>
      <c r="J10" s="24">
        <f t="shared" si="0"/>
        <v>532.5</v>
      </c>
      <c r="K10" s="24">
        <v>297.5</v>
      </c>
      <c r="L10" s="24">
        <f t="shared" si="1"/>
        <v>830</v>
      </c>
      <c r="M10" s="45">
        <f t="shared" si="2"/>
        <v>1829.818</v>
      </c>
      <c r="N10" s="27">
        <v>0.55689999999999995</v>
      </c>
      <c r="O10" s="28">
        <v>1</v>
      </c>
      <c r="P10" s="54">
        <f t="shared" si="3"/>
        <v>462.22699999999998</v>
      </c>
      <c r="Q10" s="34" t="s">
        <v>26</v>
      </c>
      <c r="R10">
        <f t="shared" si="4"/>
        <v>104.41874999999999</v>
      </c>
    </row>
    <row r="11" spans="1:18" x14ac:dyDescent="0.25">
      <c r="A11" s="15">
        <v>1</v>
      </c>
      <c r="B11" s="17" t="s">
        <v>71</v>
      </c>
      <c r="C11" s="1" t="s">
        <v>16</v>
      </c>
      <c r="D11" s="1" t="s">
        <v>72</v>
      </c>
      <c r="E11" s="1" t="s">
        <v>33</v>
      </c>
      <c r="F11" s="38">
        <v>326.10000000000002</v>
      </c>
      <c r="G11" s="2">
        <v>147.917</v>
      </c>
      <c r="H11" s="5">
        <v>0</v>
      </c>
      <c r="I11" s="6">
        <v>262.5</v>
      </c>
      <c r="J11" s="3">
        <f t="shared" si="0"/>
        <v>262.5</v>
      </c>
      <c r="L11" s="3">
        <f t="shared" si="1"/>
        <v>262.5</v>
      </c>
      <c r="M11" s="45">
        <f t="shared" si="2"/>
        <v>578.70749999999998</v>
      </c>
      <c r="N11" s="14">
        <v>0.52477499999999999</v>
      </c>
      <c r="O11" s="28">
        <v>1</v>
      </c>
      <c r="P11" s="4">
        <f t="shared" si="3"/>
        <v>137.75343749999999</v>
      </c>
      <c r="Q11" s="36"/>
      <c r="R11">
        <f t="shared" si="4"/>
        <v>137.75343749999999</v>
      </c>
    </row>
    <row r="12" spans="1:18" s="20" customFormat="1" ht="16.5" customHeight="1" x14ac:dyDescent="0.25">
      <c r="A12" s="19"/>
      <c r="C12" s="21"/>
      <c r="D12" s="21"/>
      <c r="E12" s="21"/>
      <c r="F12" s="39"/>
      <c r="G12" s="22"/>
      <c r="H12" s="23"/>
      <c r="I12" s="25"/>
      <c r="J12" s="24"/>
      <c r="K12" s="24"/>
      <c r="L12" s="24"/>
      <c r="M12" s="45"/>
      <c r="N12" s="27"/>
      <c r="O12" s="28"/>
      <c r="P12" s="29"/>
      <c r="Q12" s="17"/>
      <c r="R12">
        <f t="shared" ref="R12:R29" si="5">I12*N12*O12</f>
        <v>0</v>
      </c>
    </row>
    <row r="13" spans="1:18" x14ac:dyDescent="0.25">
      <c r="A13" s="15"/>
      <c r="H13" s="5"/>
      <c r="M13" s="45"/>
      <c r="N13" s="14"/>
      <c r="O13" s="28"/>
      <c r="Q13" s="16"/>
      <c r="R13">
        <f t="shared" si="5"/>
        <v>0</v>
      </c>
    </row>
    <row r="14" spans="1:18" s="20" customFormat="1" x14ac:dyDescent="0.25">
      <c r="A14" s="19"/>
      <c r="B14" s="20" t="s">
        <v>70</v>
      </c>
      <c r="C14" s="21">
        <v>220</v>
      </c>
      <c r="D14" s="21" t="s">
        <v>61</v>
      </c>
      <c r="E14" s="21"/>
      <c r="F14" s="39">
        <v>215.2</v>
      </c>
      <c r="G14" s="22">
        <v>97.6</v>
      </c>
      <c r="H14" s="23">
        <v>332.5</v>
      </c>
      <c r="I14" s="25" t="s">
        <v>69</v>
      </c>
      <c r="J14" s="24">
        <f>SUM(H14:I14)</f>
        <v>332.5</v>
      </c>
      <c r="K14" s="24">
        <v>287.5</v>
      </c>
      <c r="L14" s="24">
        <f>SUM(H14:I14)+K14</f>
        <v>620</v>
      </c>
      <c r="M14" s="45">
        <f>L14*2.2046</f>
        <v>1366.8520000000001</v>
      </c>
      <c r="N14" s="27">
        <v>0.58745000000000003</v>
      </c>
      <c r="O14" s="28">
        <v>1</v>
      </c>
      <c r="P14" s="29">
        <f>L14*N14*O14</f>
        <v>364.21899999999999</v>
      </c>
      <c r="Q14" s="17"/>
      <c r="R14" t="e">
        <f>I14*N14*O14</f>
        <v>#VALUE!</v>
      </c>
    </row>
    <row r="15" spans="1:18" x14ac:dyDescent="0.25">
      <c r="A15" s="15"/>
      <c r="B15" s="17" t="s">
        <v>17</v>
      </c>
      <c r="C15" s="36">
        <v>308</v>
      </c>
      <c r="D15" s="36" t="s">
        <v>61</v>
      </c>
      <c r="E15" s="36" t="s">
        <v>33</v>
      </c>
      <c r="F15" s="41">
        <v>298.2</v>
      </c>
      <c r="G15" s="42">
        <v>135.25</v>
      </c>
      <c r="H15" s="43" t="s">
        <v>69</v>
      </c>
      <c r="I15" s="52" t="s">
        <v>69</v>
      </c>
      <c r="J15" s="44">
        <f>SUM(H15:I15)</f>
        <v>0</v>
      </c>
      <c r="K15" s="44">
        <v>235</v>
      </c>
      <c r="L15" s="44">
        <f>SUM(H15:I15)+K15</f>
        <v>235</v>
      </c>
      <c r="M15" s="45">
        <f>L15*2.2046</f>
        <v>518.08100000000002</v>
      </c>
      <c r="N15" s="46">
        <v>0.53254999999999997</v>
      </c>
      <c r="O15" s="47">
        <v>1</v>
      </c>
      <c r="P15" s="48">
        <f>L15*N15*O15</f>
        <v>125.14924999999999</v>
      </c>
      <c r="Q15" s="49"/>
      <c r="R15" s="17" t="e">
        <f>I15*N15*O15</f>
        <v>#VALUE!</v>
      </c>
    </row>
    <row r="16" spans="1:18" x14ac:dyDescent="0.25">
      <c r="A16" s="35"/>
      <c r="B16" s="17" t="s">
        <v>19</v>
      </c>
      <c r="C16" s="1" t="s">
        <v>16</v>
      </c>
      <c r="D16" s="1" t="s">
        <v>61</v>
      </c>
      <c r="E16" s="1" t="s">
        <v>33</v>
      </c>
      <c r="F16" s="38">
        <v>330.46</v>
      </c>
      <c r="G16" s="2">
        <v>149.9</v>
      </c>
      <c r="H16" s="5" t="s">
        <v>69</v>
      </c>
      <c r="I16" s="6">
        <v>235</v>
      </c>
      <c r="J16" s="3">
        <f>SUM(H16:I16)</f>
        <v>235</v>
      </c>
      <c r="K16" s="3">
        <v>280</v>
      </c>
      <c r="L16" s="3">
        <f>SUM(H16:I16)+K16</f>
        <v>515</v>
      </c>
      <c r="M16" s="45">
        <f>L16*2.2046</f>
        <v>1135.3690000000001</v>
      </c>
      <c r="N16" s="4">
        <v>0.53225</v>
      </c>
      <c r="O16" s="28">
        <v>1</v>
      </c>
      <c r="P16" s="4">
        <f>L16*N16*O16</f>
        <v>274.10874999999999</v>
      </c>
      <c r="Q16" s="17"/>
      <c r="R16">
        <f>I16*N16*O16</f>
        <v>125.07875</v>
      </c>
    </row>
    <row r="17" spans="1:18" s="20" customFormat="1" x14ac:dyDescent="0.25">
      <c r="A17" s="19"/>
      <c r="B17" s="20" t="s">
        <v>73</v>
      </c>
      <c r="C17" s="21">
        <v>308</v>
      </c>
      <c r="D17" s="21" t="s">
        <v>74</v>
      </c>
      <c r="E17" s="21" t="s">
        <v>33</v>
      </c>
      <c r="F17" s="39">
        <v>289.89999999999998</v>
      </c>
      <c r="G17" s="22">
        <v>131.49</v>
      </c>
      <c r="H17" s="23"/>
      <c r="I17" s="25"/>
      <c r="J17" s="24">
        <f>SUM(H17:I17)</f>
        <v>0</v>
      </c>
      <c r="K17" s="24">
        <v>350</v>
      </c>
      <c r="L17" s="24">
        <f>SUM(H17:I17)+K17</f>
        <v>350</v>
      </c>
      <c r="M17" s="45">
        <f>L17*2.2046</f>
        <v>771.61</v>
      </c>
      <c r="N17" s="29">
        <v>0.53881999999999997</v>
      </c>
      <c r="O17" s="28">
        <v>1</v>
      </c>
      <c r="P17" s="29">
        <f>L17*N17*O17</f>
        <v>188.58699999999999</v>
      </c>
      <c r="Q17" s="17"/>
      <c r="R17">
        <f>I17*N17*O17</f>
        <v>0</v>
      </c>
    </row>
    <row r="18" spans="1:18" s="20" customFormat="1" x14ac:dyDescent="0.25">
      <c r="A18" s="31"/>
      <c r="C18" s="21"/>
      <c r="D18" s="21"/>
      <c r="E18" s="21"/>
      <c r="F18" s="39"/>
      <c r="G18" s="22"/>
      <c r="H18" s="23"/>
      <c r="I18" s="25"/>
      <c r="J18" s="24"/>
      <c r="K18" s="24"/>
      <c r="L18" s="24"/>
      <c r="M18" s="45"/>
      <c r="N18" s="27"/>
      <c r="O18" s="28"/>
      <c r="P18" s="29"/>
      <c r="Q18" s="17"/>
      <c r="R18">
        <f t="shared" si="5"/>
        <v>0</v>
      </c>
    </row>
    <row r="19" spans="1:18" s="20" customFormat="1" x14ac:dyDescent="0.25">
      <c r="A19" s="31"/>
      <c r="C19" s="21"/>
      <c r="D19" s="21"/>
      <c r="E19" s="21"/>
      <c r="F19" s="39"/>
      <c r="G19" s="22"/>
      <c r="H19" s="23"/>
      <c r="I19" s="25"/>
      <c r="J19" s="24"/>
      <c r="K19" s="24"/>
      <c r="L19" s="24"/>
      <c r="M19" s="45"/>
      <c r="N19" s="27"/>
      <c r="O19" s="28"/>
      <c r="P19" s="29"/>
      <c r="Q19" s="16"/>
      <c r="R19">
        <f t="shared" si="5"/>
        <v>0</v>
      </c>
    </row>
    <row r="20" spans="1:18" s="20" customFormat="1" x14ac:dyDescent="0.25">
      <c r="A20" s="33"/>
      <c r="C20" s="21"/>
      <c r="D20" s="21"/>
      <c r="E20" s="21"/>
      <c r="F20" s="39"/>
      <c r="G20" s="22"/>
      <c r="H20" s="23"/>
      <c r="I20" s="25"/>
      <c r="J20" s="24"/>
      <c r="K20" s="24"/>
      <c r="L20" s="24"/>
      <c r="M20" s="45"/>
      <c r="N20" s="27"/>
      <c r="O20" s="28"/>
      <c r="P20" s="29"/>
      <c r="Q20" s="18"/>
      <c r="R20">
        <f t="shared" si="5"/>
        <v>0</v>
      </c>
    </row>
    <row r="21" spans="1:18" s="20" customFormat="1" x14ac:dyDescent="0.25">
      <c r="A21" s="19"/>
      <c r="C21" s="21"/>
      <c r="D21" s="21"/>
      <c r="E21" s="21"/>
      <c r="F21" s="39"/>
      <c r="G21" s="22"/>
      <c r="H21" s="23"/>
      <c r="I21" s="25"/>
      <c r="J21" s="24"/>
      <c r="K21" s="24"/>
      <c r="L21" s="24"/>
      <c r="M21" s="45"/>
      <c r="N21" s="27"/>
      <c r="O21" s="28"/>
      <c r="P21" s="29"/>
      <c r="Q21" s="18"/>
      <c r="R21">
        <f t="shared" si="5"/>
        <v>0</v>
      </c>
    </row>
    <row r="22" spans="1:18" x14ac:dyDescent="0.25">
      <c r="A22" s="35"/>
      <c r="M22" s="45"/>
      <c r="Q22" s="17"/>
      <c r="R22">
        <f t="shared" si="5"/>
        <v>0</v>
      </c>
    </row>
    <row r="23" spans="1:18" s="20" customFormat="1" x14ac:dyDescent="0.25">
      <c r="A23" s="19"/>
      <c r="C23" s="21"/>
      <c r="D23" s="21"/>
      <c r="E23" s="21"/>
      <c r="F23" s="39"/>
      <c r="G23" s="22"/>
      <c r="H23" s="23"/>
      <c r="I23" s="25"/>
      <c r="J23" s="24"/>
      <c r="K23" s="24"/>
      <c r="L23" s="24"/>
      <c r="M23" s="45"/>
      <c r="N23" s="27"/>
      <c r="O23" s="28"/>
      <c r="P23" s="29"/>
      <c r="Q23" s="17"/>
      <c r="R23">
        <f t="shared" si="5"/>
        <v>0</v>
      </c>
    </row>
    <row r="24" spans="1:18" x14ac:dyDescent="0.25">
      <c r="A24" s="15"/>
      <c r="H24" s="5"/>
      <c r="M24" s="45"/>
      <c r="N24" s="14"/>
      <c r="Q24" s="18"/>
      <c r="R24">
        <f t="shared" si="5"/>
        <v>0</v>
      </c>
    </row>
    <row r="25" spans="1:18" s="20" customFormat="1" x14ac:dyDescent="0.25">
      <c r="A25" s="37"/>
      <c r="C25" s="21"/>
      <c r="D25" s="21"/>
      <c r="E25" s="21"/>
      <c r="F25" s="39"/>
      <c r="G25" s="22"/>
      <c r="H25" s="25"/>
      <c r="I25" s="25"/>
      <c r="J25" s="24"/>
      <c r="K25" s="24"/>
      <c r="L25" s="24"/>
      <c r="M25" s="45"/>
      <c r="N25" s="27"/>
      <c r="O25" s="28"/>
      <c r="P25" s="29"/>
      <c r="Q25" s="18"/>
      <c r="R25">
        <f t="shared" si="5"/>
        <v>0</v>
      </c>
    </row>
    <row r="26" spans="1:18" x14ac:dyDescent="0.25">
      <c r="A26" s="35"/>
      <c r="H26" s="5"/>
      <c r="M26" s="45"/>
      <c r="N26" s="14"/>
      <c r="Q26" s="17"/>
      <c r="R26">
        <f t="shared" si="5"/>
        <v>0</v>
      </c>
    </row>
    <row r="27" spans="1:18" s="20" customFormat="1" x14ac:dyDescent="0.25">
      <c r="A27" s="19"/>
      <c r="C27" s="21"/>
      <c r="D27" s="21"/>
      <c r="E27" s="21"/>
      <c r="F27" s="39"/>
      <c r="G27" s="22"/>
      <c r="H27" s="23"/>
      <c r="I27" s="25"/>
      <c r="J27" s="24"/>
      <c r="K27" s="24"/>
      <c r="L27" s="24"/>
      <c r="M27" s="45"/>
      <c r="N27" s="27"/>
      <c r="O27" s="28"/>
      <c r="P27" s="29"/>
      <c r="Q27" s="16"/>
      <c r="R27">
        <f t="shared" si="5"/>
        <v>0</v>
      </c>
    </row>
    <row r="28" spans="1:18" x14ac:dyDescent="0.25">
      <c r="A28" s="15"/>
      <c r="H28" s="5"/>
      <c r="K28" s="6"/>
      <c r="M28" s="45"/>
      <c r="N28" s="14"/>
      <c r="Q28" s="36"/>
      <c r="R28">
        <f t="shared" si="5"/>
        <v>0</v>
      </c>
    </row>
    <row r="29" spans="1:18" s="20" customFormat="1" x14ac:dyDescent="0.25">
      <c r="A29" s="19"/>
      <c r="C29" s="21"/>
      <c r="D29" s="21"/>
      <c r="E29" s="21"/>
      <c r="F29" s="39"/>
      <c r="G29" s="22"/>
      <c r="H29" s="23"/>
      <c r="I29" s="25"/>
      <c r="J29" s="24"/>
      <c r="K29" s="24"/>
      <c r="L29" s="24"/>
      <c r="M29" s="45"/>
      <c r="N29" s="29"/>
      <c r="O29" s="28"/>
      <c r="P29" s="29"/>
      <c r="Q29" s="17"/>
      <c r="R29">
        <f t="shared" si="5"/>
        <v>0</v>
      </c>
    </row>
  </sheetData>
  <sortState ref="A3:R12">
    <sortCondition ref="C3:C12"/>
  </sortState>
  <mergeCells count="1">
    <mergeCell ref="A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</vt:lpstr>
      <vt:lpstr>MEN RAW</vt:lpstr>
      <vt:lpstr>MEN EQUIPPED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jewing</dc:creator>
  <cp:lastModifiedBy>Hulk</cp:lastModifiedBy>
  <cp:lastPrinted>2015-10-10T19:40:50Z</cp:lastPrinted>
  <dcterms:created xsi:type="dcterms:W3CDTF">2014-03-08T19:04:14Z</dcterms:created>
  <dcterms:modified xsi:type="dcterms:W3CDTF">2016-01-13T00:46:06Z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