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505" yWindow="540" windowWidth="24960" windowHeight="13920" tabRatio="500"/>
  </bookViews>
  <sheets>
    <sheet name="Squat" sheetId="1" r:id="rId1"/>
    <sheet name="3-Lift" sheetId="2" r:id="rId2"/>
  </sheets>
  <definedNames>
    <definedName name="_xlnm.Print_Area" localSheetId="1">'3-Lift'!$A$1:$V$9</definedName>
    <definedName name="_xlnm.Print_Area" localSheetId="0">Squat!$A$1:$O$38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2" l="1"/>
  <c r="O4" i="2"/>
  <c r="S4" i="2"/>
  <c r="T4" i="2"/>
  <c r="T9" i="2"/>
  <c r="N3" i="2"/>
  <c r="O3" i="2"/>
  <c r="S3" i="2"/>
  <c r="T3" i="2"/>
  <c r="T8" i="2"/>
  <c r="S9" i="2"/>
  <c r="S8" i="2"/>
  <c r="N9" i="2"/>
  <c r="N8" i="2"/>
  <c r="U4" i="2"/>
  <c r="U3" i="2"/>
  <c r="M12" i="1"/>
  <c r="B38" i="1"/>
  <c r="M3" i="1"/>
  <c r="B37" i="1"/>
  <c r="M9" i="1"/>
  <c r="B36" i="1"/>
  <c r="M11" i="1"/>
  <c r="B33" i="1"/>
  <c r="M6" i="1"/>
  <c r="B32" i="1"/>
  <c r="M10" i="1"/>
  <c r="B31" i="1"/>
  <c r="M5" i="1"/>
  <c r="M4" i="1"/>
</calcChain>
</file>

<file path=xl/sharedStrings.xml><?xml version="1.0" encoding="utf-8"?>
<sst xmlns="http://schemas.openxmlformats.org/spreadsheetml/2006/main" count="176" uniqueCount="70">
  <si>
    <t>Best of the Best SQ Challenge-Kg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</si>
  <si>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</si>
  <si>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</si>
  <si>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</si>
  <si>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</si>
  <si>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</si>
  <si>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</si>
  <si>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</si>
  <si>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</si>
  <si>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</si>
  <si>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</si>
  <si>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</si>
  <si>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Coeff Score</t>
  </si>
  <si>
    <t>Age  &amp; Coeff</t>
  </si>
  <si>
    <t>Pl-Div-WtCl</t>
  </si>
  <si>
    <t>Team</t>
  </si>
  <si>
    <t>Vianca Castro</t>
  </si>
  <si>
    <t>F_OCR_APF</t>
  </si>
  <si>
    <t>1-F_OCR_APF</t>
  </si>
  <si>
    <t>Jeff Pietka</t>
  </si>
  <si>
    <t>M_MR_2_AAPF</t>
  </si>
  <si>
    <t>1-M_MR_2_AAPF</t>
  </si>
  <si>
    <t>Blue Line Barbell</t>
  </si>
  <si>
    <t>Tom Davenport</t>
  </si>
  <si>
    <t>M_TR_APF</t>
  </si>
  <si>
    <t>1-M_TR_APF</t>
  </si>
  <si>
    <t>Whiting HighSchool</t>
  </si>
  <si>
    <t>Christopher Kozawick</t>
  </si>
  <si>
    <t>M_OEM_AAPF</t>
  </si>
  <si>
    <t>1-M_OEM_AAPF</t>
  </si>
  <si>
    <t>Eric Stone</t>
  </si>
  <si>
    <t>James Petit</t>
  </si>
  <si>
    <t>M_OEM_APF</t>
  </si>
  <si>
    <t>Wolfpack</t>
  </si>
  <si>
    <t>Dan Scott</t>
  </si>
  <si>
    <t>M_OCR_APF</t>
  </si>
  <si>
    <t>1-M_OCR_APF</t>
  </si>
  <si>
    <t>Monster Garage</t>
  </si>
  <si>
    <t>David Persson</t>
  </si>
  <si>
    <t>M_OR_AAPF</t>
  </si>
  <si>
    <t>1-M_OR_AAPF</t>
  </si>
  <si>
    <t>Atlas Gym</t>
  </si>
  <si>
    <t>Ben Moran</t>
  </si>
  <si>
    <t>2-M_OR_AAPF</t>
  </si>
  <si>
    <t>Erik Schlick</t>
  </si>
  <si>
    <t>M_OR_APF</t>
  </si>
  <si>
    <t>1-M_OR_APF</t>
  </si>
  <si>
    <t>Best of the Best SQ Challenge-Lb Results</t>
  </si>
  <si>
    <t>2XL / Team Stone</t>
  </si>
  <si>
    <t>Damminga Formula</t>
  </si>
  <si>
    <t>Best of the Best Rankings</t>
  </si>
  <si>
    <t>2.  Chris Kozawick</t>
  </si>
  <si>
    <t>1.  David Persson</t>
  </si>
  <si>
    <t>3.  Ben Moran</t>
  </si>
  <si>
    <t>APF:</t>
  </si>
  <si>
    <t>AAPF:</t>
  </si>
  <si>
    <t>1.  Dan Scott</t>
  </si>
  <si>
    <t>2.  Vianca Castro</t>
  </si>
  <si>
    <t>3.  Erik Schlick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</si>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</sst>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2"/>
      <name val="Arial"/>
    </font>
    <font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54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</cellStyleXfs>
  <cellXfs count="36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wrapText="1" shrinkToFit="1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2" fontId="2" fillId="0" borderId="0" xfId="0" applyNumberFormat="1" applyFont="1" applyAlignment="1">
      <alignment horizontal="center" vertical="center" wrapText="1" shrinkToFit="1"/>
    </xf>
    <xf numFmtId="2" fontId="3" fillId="15" borderId="4" xfId="0" applyNumberFormat="1" applyFont="1" applyFill="1" applyBorder="1" applyAlignment="1" applyProtection="1">
      <alignment horizontal="center" vertical="center" wrapText="1" shrinkToFit="1"/>
    </xf>
    <xf numFmtId="2" fontId="0" fillId="0" borderId="0" xfId="0" applyNumberFormat="1" applyAlignment="1">
      <alignment horizontal="center" wrapText="1" shrinkToFit="1"/>
    </xf>
    <xf numFmtId="0" fontId="8" fillId="0" borderId="0" xfId="0" applyFont="1"/>
    <xf numFmtId="2" fontId="0" fillId="0" borderId="0" xfId="0" applyNumberFormat="1" applyAlignment="1">
      <alignment horizontal="center"/>
    </xf>
    <xf numFmtId="15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shrinkToFit="1"/>
    </xf>
    <xf numFmtId="2" fontId="9" fillId="0" borderId="0" xfId="0" applyNumberFormat="1" applyFont="1" applyAlignment="1">
      <alignment horizontal="center" vertical="center" wrapText="1" shrinkToFit="1"/>
    </xf>
    <xf numFmtId="2" fontId="6" fillId="16" borderId="4" xfId="0" applyNumberFormat="1" applyFont="1" applyFill="1" applyBorder="1" applyAlignment="1" applyProtection="1">
      <alignment horizontal="center" vertical="center" wrapText="1" shrinkToFit="1"/>
      <protection locked="0"/>
    </xf>
    <xf numFmtId="2" fontId="9" fillId="0" borderId="0" xfId="0" applyNumberFormat="1" applyFont="1" applyAlignment="1">
      <alignment horizontal="center" wrapText="1" shrinkToFit="1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38"/>
  <sheetViews>
    <sheetView tabSelected="1" zoomScaleNormal="100" workbookViewId="0"/>
  </sheetViews>
  <sheetFormatPr defaultColWidth="8.85546875" defaultRowHeight="12.75" x14ac:dyDescent="0.2"/>
  <cols>
    <col min="1" max="1" width="18.7109375" customWidth="1"/>
    <col min="2" max="2" width="7" style="16" customWidth="1"/>
    <col min="3" max="3" width="17.42578125" style="16" customWidth="1"/>
    <col min="4" max="4" width="6.42578125" style="16" customWidth="1"/>
    <col min="5" max="10" width="7.42578125" style="16" customWidth="1"/>
    <col min="11" max="12" width="9.7109375" style="17" customWidth="1"/>
    <col min="13" max="13" width="13.140625" style="21" customWidth="1"/>
    <col min="14" max="14" width="15.42578125" style="18" customWidth="1"/>
    <col min="15" max="15" width="20.42578125" style="16" customWidth="1"/>
  </cols>
  <sheetData>
    <row r="1" spans="1:31" s="2" customFormat="1" ht="30" customHeight="1" thickBot="1" x14ac:dyDescent="0.25">
      <c r="A1" s="1">
        <v>42756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19"/>
      <c r="N1" s="5"/>
      <c r="O1" s="3"/>
    </row>
    <row r="2" spans="1:31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20" t="s">
        <v>49</v>
      </c>
      <c r="N2" s="13" t="s">
        <v>14</v>
      </c>
      <c r="O2" s="14" t="s">
        <v>15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x14ac:dyDescent="0.2">
      <c r="A3" t="s">
        <v>16</v>
      </c>
      <c r="B3" s="16">
        <v>26</v>
      </c>
      <c r="C3" s="16" t="s">
        <v>17</v>
      </c>
      <c r="D3" s="16">
        <v>59.9</v>
      </c>
      <c r="E3" s="16">
        <v>60</v>
      </c>
      <c r="F3" s="16">
        <v>0.9889</v>
      </c>
      <c r="G3" s="16">
        <v>-165</v>
      </c>
      <c r="H3" s="16">
        <v>165</v>
      </c>
      <c r="I3" s="16">
        <v>-172.5</v>
      </c>
      <c r="K3" s="17">
        <v>165</v>
      </c>
      <c r="L3" s="17">
        <v>163.16849999999999</v>
      </c>
      <c r="M3" s="21">
        <f>L3*1</f>
        <v>163.16849999999999</v>
      </c>
      <c r="N3" s="18" t="s">
        <v>18</v>
      </c>
    </row>
    <row r="4" spans="1:31" x14ac:dyDescent="0.2">
      <c r="A4" t="s">
        <v>19</v>
      </c>
      <c r="B4" s="16">
        <v>56</v>
      </c>
      <c r="C4" s="16" t="s">
        <v>20</v>
      </c>
      <c r="D4" s="16">
        <v>99.5</v>
      </c>
      <c r="E4" s="16">
        <v>100</v>
      </c>
      <c r="F4" s="16">
        <v>0.58255000000000001</v>
      </c>
      <c r="G4" s="16">
        <v>125</v>
      </c>
      <c r="H4" s="16">
        <v>152.5</v>
      </c>
      <c r="I4" s="16">
        <v>160</v>
      </c>
      <c r="K4" s="17">
        <v>160</v>
      </c>
      <c r="L4" s="17">
        <v>93.207999999999998</v>
      </c>
      <c r="M4" s="21">
        <f>L4*1.03</f>
        <v>96.004239999999996</v>
      </c>
      <c r="N4" s="18" t="s">
        <v>21</v>
      </c>
      <c r="O4" s="16" t="s">
        <v>22</v>
      </c>
    </row>
    <row r="5" spans="1:31" x14ac:dyDescent="0.2">
      <c r="A5" t="s">
        <v>23</v>
      </c>
      <c r="B5" s="16">
        <v>16</v>
      </c>
      <c r="C5" s="16" t="s">
        <v>24</v>
      </c>
      <c r="D5" s="16">
        <v>109.2</v>
      </c>
      <c r="E5" s="16">
        <v>110</v>
      </c>
      <c r="F5" s="16">
        <v>0.56364999999999998</v>
      </c>
      <c r="G5" s="16">
        <v>182.5</v>
      </c>
      <c r="H5" s="16">
        <v>195</v>
      </c>
      <c r="I5" s="16">
        <v>-200</v>
      </c>
      <c r="K5" s="17">
        <v>195</v>
      </c>
      <c r="L5" s="17">
        <v>109.91175</v>
      </c>
      <c r="M5" s="21">
        <f>L5*1.03</f>
        <v>113.2091025</v>
      </c>
      <c r="N5" s="18" t="s">
        <v>25</v>
      </c>
      <c r="O5" s="16" t="s">
        <v>26</v>
      </c>
    </row>
    <row r="6" spans="1:31" x14ac:dyDescent="0.2">
      <c r="A6" t="s">
        <v>27</v>
      </c>
      <c r="B6" s="16">
        <v>20</v>
      </c>
      <c r="C6" s="16" t="s">
        <v>28</v>
      </c>
      <c r="D6" s="16">
        <v>97</v>
      </c>
      <c r="E6" s="16">
        <v>100</v>
      </c>
      <c r="F6" s="16">
        <v>0.58909999999999996</v>
      </c>
      <c r="G6" s="16">
        <v>237.5</v>
      </c>
      <c r="H6" s="16">
        <v>260</v>
      </c>
      <c r="I6" s="16">
        <v>-272.5</v>
      </c>
      <c r="K6" s="17">
        <v>260</v>
      </c>
      <c r="L6" s="17">
        <v>153.166</v>
      </c>
      <c r="M6" s="21">
        <f>L6*0.82</f>
        <v>125.59611999999998</v>
      </c>
      <c r="N6" s="18" t="s">
        <v>29</v>
      </c>
      <c r="O6" s="16" t="s">
        <v>48</v>
      </c>
    </row>
    <row r="7" spans="1:31" x14ac:dyDescent="0.2">
      <c r="A7" t="s">
        <v>30</v>
      </c>
      <c r="B7" s="16">
        <v>33</v>
      </c>
      <c r="C7" s="16" t="s">
        <v>28</v>
      </c>
      <c r="D7" s="16">
        <v>75</v>
      </c>
      <c r="E7" s="16">
        <v>75</v>
      </c>
      <c r="F7" s="16">
        <v>0.68855</v>
      </c>
      <c r="G7" s="16">
        <v>-275</v>
      </c>
      <c r="H7" s="16">
        <v>-297.5</v>
      </c>
      <c r="I7" s="16">
        <v>-297.5</v>
      </c>
      <c r="K7" s="17">
        <v>0</v>
      </c>
      <c r="L7" s="17">
        <v>0</v>
      </c>
      <c r="M7" s="21">
        <v>0</v>
      </c>
      <c r="N7" s="18">
        <v>0</v>
      </c>
      <c r="O7" s="16" t="s">
        <v>48</v>
      </c>
    </row>
    <row r="8" spans="1:31" x14ac:dyDescent="0.2">
      <c r="A8" t="s">
        <v>31</v>
      </c>
      <c r="B8" s="16">
        <v>35</v>
      </c>
      <c r="C8" s="16" t="s">
        <v>32</v>
      </c>
      <c r="D8" s="16">
        <v>117</v>
      </c>
      <c r="E8" s="16">
        <v>125</v>
      </c>
      <c r="F8" s="16">
        <v>0.55404999999999993</v>
      </c>
      <c r="G8" s="16">
        <v>-420</v>
      </c>
      <c r="H8" s="16">
        <v>-420</v>
      </c>
      <c r="I8" s="16">
        <v>-420</v>
      </c>
      <c r="K8" s="17">
        <v>0</v>
      </c>
      <c r="L8" s="17">
        <v>0</v>
      </c>
      <c r="M8" s="21">
        <v>0</v>
      </c>
      <c r="N8" s="18">
        <v>0</v>
      </c>
      <c r="O8" s="16" t="s">
        <v>33</v>
      </c>
    </row>
    <row r="9" spans="1:31" x14ac:dyDescent="0.2">
      <c r="A9" t="s">
        <v>34</v>
      </c>
      <c r="B9" s="16">
        <v>37</v>
      </c>
      <c r="C9" s="16" t="s">
        <v>35</v>
      </c>
      <c r="D9" s="16">
        <v>119.5</v>
      </c>
      <c r="E9" s="16">
        <v>125</v>
      </c>
      <c r="F9" s="16">
        <v>0.55145</v>
      </c>
      <c r="G9" s="16">
        <v>295</v>
      </c>
      <c r="H9" s="16">
        <v>-320</v>
      </c>
      <c r="I9" s="16">
        <v>320</v>
      </c>
      <c r="K9" s="17">
        <v>320</v>
      </c>
      <c r="L9" s="17">
        <v>176.464</v>
      </c>
      <c r="M9" s="21">
        <f>L9*1</f>
        <v>176.464</v>
      </c>
      <c r="N9" s="18" t="s">
        <v>36</v>
      </c>
      <c r="O9" s="16" t="s">
        <v>37</v>
      </c>
    </row>
    <row r="10" spans="1:31" x14ac:dyDescent="0.2">
      <c r="A10" t="s">
        <v>38</v>
      </c>
      <c r="B10" s="16">
        <v>31</v>
      </c>
      <c r="C10" s="16" t="s">
        <v>39</v>
      </c>
      <c r="D10" s="16">
        <v>116</v>
      </c>
      <c r="E10" s="16">
        <v>125</v>
      </c>
      <c r="F10" s="16">
        <v>0.55509999999999993</v>
      </c>
      <c r="G10" s="16">
        <v>207.5</v>
      </c>
      <c r="H10" s="16">
        <v>217.5</v>
      </c>
      <c r="I10" s="16">
        <v>227.5</v>
      </c>
      <c r="K10" s="17">
        <v>227.5</v>
      </c>
      <c r="L10" s="17">
        <v>126.28524999999998</v>
      </c>
      <c r="M10" s="21">
        <f>L10*1.03</f>
        <v>130.07380749999999</v>
      </c>
      <c r="N10" s="18" t="s">
        <v>40</v>
      </c>
      <c r="O10" s="16" t="s">
        <v>41</v>
      </c>
    </row>
    <row r="11" spans="1:31" x14ac:dyDescent="0.2">
      <c r="A11" t="s">
        <v>42</v>
      </c>
      <c r="B11" s="16">
        <v>37</v>
      </c>
      <c r="C11" s="16" t="s">
        <v>39</v>
      </c>
      <c r="D11" s="16">
        <v>81.8</v>
      </c>
      <c r="E11" s="16">
        <v>82.5</v>
      </c>
      <c r="F11" s="16">
        <v>0.6482</v>
      </c>
      <c r="G11" s="16">
        <v>175</v>
      </c>
      <c r="H11" s="16">
        <v>-182.5</v>
      </c>
      <c r="I11" s="16">
        <v>-182.5</v>
      </c>
      <c r="K11" s="17">
        <v>175</v>
      </c>
      <c r="L11" s="17">
        <v>113.435</v>
      </c>
      <c r="M11" s="21">
        <f>L11*1.03</f>
        <v>116.83805000000001</v>
      </c>
      <c r="N11" s="18" t="s">
        <v>43</v>
      </c>
      <c r="O11" s="16" t="s">
        <v>41</v>
      </c>
    </row>
    <row r="12" spans="1:31" x14ac:dyDescent="0.2">
      <c r="A12" t="s">
        <v>44</v>
      </c>
      <c r="B12" s="16">
        <v>33</v>
      </c>
      <c r="C12" s="16" t="s">
        <v>45</v>
      </c>
      <c r="D12" s="16">
        <v>121.5</v>
      </c>
      <c r="E12" s="16">
        <v>125</v>
      </c>
      <c r="F12" s="16">
        <v>0.5494</v>
      </c>
      <c r="G12" s="16">
        <v>257.5</v>
      </c>
      <c r="H12" s="16">
        <v>270</v>
      </c>
      <c r="I12" s="16">
        <v>277.5</v>
      </c>
      <c r="K12" s="17">
        <v>277.5</v>
      </c>
      <c r="L12" s="17">
        <v>152.45849999999999</v>
      </c>
      <c r="M12" s="21">
        <f>L12*1.03</f>
        <v>157.03225499999999</v>
      </c>
      <c r="N12" s="18" t="s">
        <v>46</v>
      </c>
      <c r="O12" s="16" t="s">
        <v>41</v>
      </c>
    </row>
    <row r="14" spans="1:31" s="2" customFormat="1" ht="30" customHeight="1" thickBot="1" x14ac:dyDescent="0.25">
      <c r="A14" s="1"/>
      <c r="B14" s="2" t="s">
        <v>47</v>
      </c>
      <c r="C14" s="3"/>
      <c r="D14" s="3"/>
      <c r="E14" s="3"/>
      <c r="F14" s="3"/>
      <c r="G14" s="3"/>
      <c r="H14" s="3"/>
      <c r="I14" s="3"/>
      <c r="J14" s="3"/>
      <c r="K14" s="4"/>
      <c r="L14" s="4"/>
      <c r="M14" s="19"/>
      <c r="N14" s="5"/>
      <c r="O14" s="3"/>
    </row>
    <row r="15" spans="1:31" ht="26.25" thickBot="1" x14ac:dyDescent="0.25">
      <c r="A15" s="6" t="s">
        <v>1</v>
      </c>
      <c r="B15" s="7" t="s">
        <v>2</v>
      </c>
      <c r="C15" s="8" t="s">
        <v>3</v>
      </c>
      <c r="D15" s="8" t="s">
        <v>4</v>
      </c>
      <c r="E15" s="8" t="s">
        <v>5</v>
      </c>
      <c r="F15" s="9" t="s">
        <v>6</v>
      </c>
      <c r="G15" s="10" t="s">
        <v>7</v>
      </c>
      <c r="H15" s="10" t="s">
        <v>8</v>
      </c>
      <c r="I15" s="10" t="s">
        <v>9</v>
      </c>
      <c r="J15" s="10" t="s">
        <v>10</v>
      </c>
      <c r="K15" s="11" t="s">
        <v>11</v>
      </c>
      <c r="L15" s="12" t="s">
        <v>12</v>
      </c>
      <c r="M15" s="20" t="s">
        <v>13</v>
      </c>
      <c r="N15" s="13" t="s">
        <v>14</v>
      </c>
      <c r="O15" s="14" t="s">
        <v>15</v>
      </c>
    </row>
    <row r="16" spans="1:31" x14ac:dyDescent="0.2">
      <c r="A16" t="s">
        <v>16</v>
      </c>
      <c r="B16" s="16">
        <v>26</v>
      </c>
      <c r="C16" s="16" t="s">
        <v>17</v>
      </c>
      <c r="D16" s="16">
        <v>59.9</v>
      </c>
      <c r="E16" s="16">
        <v>60</v>
      </c>
      <c r="F16" s="16">
        <v>0.9889</v>
      </c>
      <c r="G16" s="16">
        <v>-363.75900000000001</v>
      </c>
      <c r="H16" s="16">
        <v>363.75900000000001</v>
      </c>
      <c r="I16" s="16">
        <v>-380.29349999999999</v>
      </c>
      <c r="J16" s="16">
        <v>0</v>
      </c>
      <c r="K16" s="17">
        <v>363.75900000000001</v>
      </c>
      <c r="L16" s="17">
        <v>163.16849999999999</v>
      </c>
      <c r="M16" s="21">
        <v>0</v>
      </c>
      <c r="N16" s="18" t="s">
        <v>18</v>
      </c>
    </row>
    <row r="17" spans="1:15" x14ac:dyDescent="0.2">
      <c r="A17" t="s">
        <v>19</v>
      </c>
      <c r="B17" s="16">
        <v>56</v>
      </c>
      <c r="C17" s="16" t="s">
        <v>20</v>
      </c>
      <c r="D17" s="16">
        <v>99.5</v>
      </c>
      <c r="E17" s="16">
        <v>100</v>
      </c>
      <c r="F17" s="16">
        <v>0.58255000000000001</v>
      </c>
      <c r="G17" s="16">
        <v>275.57499999999999</v>
      </c>
      <c r="H17" s="16">
        <v>336.20150000000001</v>
      </c>
      <c r="I17" s="16">
        <v>352.73599999999999</v>
      </c>
      <c r="J17" s="16">
        <v>0</v>
      </c>
      <c r="K17" s="17">
        <v>352.73599999999999</v>
      </c>
      <c r="L17" s="17">
        <v>93.207999999999998</v>
      </c>
      <c r="M17" s="21">
        <v>116.137168</v>
      </c>
      <c r="N17" s="18" t="s">
        <v>21</v>
      </c>
      <c r="O17" s="16" t="s">
        <v>22</v>
      </c>
    </row>
    <row r="18" spans="1:15" x14ac:dyDescent="0.2">
      <c r="A18" t="s">
        <v>23</v>
      </c>
      <c r="B18" s="16">
        <v>16</v>
      </c>
      <c r="C18" s="16" t="s">
        <v>24</v>
      </c>
      <c r="D18" s="16">
        <v>109.2</v>
      </c>
      <c r="E18" s="16">
        <v>110</v>
      </c>
      <c r="F18" s="16">
        <v>0.56364999999999998</v>
      </c>
      <c r="G18" s="16">
        <v>402.33950000000004</v>
      </c>
      <c r="H18" s="16">
        <v>429.89700000000005</v>
      </c>
      <c r="I18" s="16">
        <v>-440.92</v>
      </c>
      <c r="J18" s="16">
        <v>0</v>
      </c>
      <c r="K18" s="17">
        <v>429.89700000000005</v>
      </c>
      <c r="L18" s="17">
        <v>109.91175</v>
      </c>
      <c r="M18" s="21">
        <v>0</v>
      </c>
      <c r="N18" s="18" t="s">
        <v>25</v>
      </c>
      <c r="O18" s="16" t="s">
        <v>26</v>
      </c>
    </row>
    <row r="19" spans="1:15" x14ac:dyDescent="0.2">
      <c r="A19" t="s">
        <v>27</v>
      </c>
      <c r="B19" s="16">
        <v>20</v>
      </c>
      <c r="C19" s="16" t="s">
        <v>28</v>
      </c>
      <c r="D19" s="16">
        <v>97</v>
      </c>
      <c r="E19" s="16">
        <v>100</v>
      </c>
      <c r="F19" s="16">
        <v>0.58909999999999996</v>
      </c>
      <c r="G19" s="16">
        <v>523.59249999999997</v>
      </c>
      <c r="H19" s="16">
        <v>573.19600000000003</v>
      </c>
      <c r="I19" s="16">
        <v>-600.75350000000003</v>
      </c>
      <c r="J19" s="16">
        <v>0</v>
      </c>
      <c r="K19" s="17">
        <v>573.19600000000003</v>
      </c>
      <c r="L19" s="17">
        <v>153.166</v>
      </c>
      <c r="M19" s="21">
        <v>0</v>
      </c>
      <c r="N19" s="18" t="s">
        <v>29</v>
      </c>
      <c r="O19" s="16" t="s">
        <v>48</v>
      </c>
    </row>
    <row r="20" spans="1:15" x14ac:dyDescent="0.2">
      <c r="A20" t="s">
        <v>30</v>
      </c>
      <c r="B20" s="16">
        <v>33</v>
      </c>
      <c r="C20" s="16" t="s">
        <v>28</v>
      </c>
      <c r="D20" s="16">
        <v>75</v>
      </c>
      <c r="E20" s="16">
        <v>75</v>
      </c>
      <c r="F20" s="16">
        <v>0.68855</v>
      </c>
      <c r="G20" s="16">
        <v>-606.26499999999999</v>
      </c>
      <c r="H20" s="16">
        <v>-655.86850000000004</v>
      </c>
      <c r="I20" s="16">
        <v>-655.86850000000004</v>
      </c>
      <c r="J20" s="16">
        <v>0</v>
      </c>
      <c r="K20" s="17">
        <v>0</v>
      </c>
      <c r="L20" s="17">
        <v>0</v>
      </c>
      <c r="M20" s="21">
        <v>0</v>
      </c>
      <c r="N20" s="18">
        <v>0</v>
      </c>
      <c r="O20" s="16" t="s">
        <v>48</v>
      </c>
    </row>
    <row r="21" spans="1:15" x14ac:dyDescent="0.2">
      <c r="A21" t="s">
        <v>31</v>
      </c>
      <c r="B21" s="16">
        <v>35</v>
      </c>
      <c r="C21" s="16" t="s">
        <v>32</v>
      </c>
      <c r="D21" s="16">
        <v>117</v>
      </c>
      <c r="E21" s="16">
        <v>125</v>
      </c>
      <c r="F21" s="16">
        <v>0.55404999999999993</v>
      </c>
      <c r="G21" s="16">
        <v>-925.93200000000002</v>
      </c>
      <c r="H21" s="16">
        <v>-925.93200000000002</v>
      </c>
      <c r="I21" s="16">
        <v>-925.93200000000002</v>
      </c>
      <c r="J21" s="16">
        <v>0</v>
      </c>
      <c r="K21" s="17">
        <v>0</v>
      </c>
      <c r="L21" s="17">
        <v>0</v>
      </c>
      <c r="M21" s="21">
        <v>0</v>
      </c>
      <c r="N21" s="18">
        <v>0</v>
      </c>
      <c r="O21" s="16" t="s">
        <v>33</v>
      </c>
    </row>
    <row r="22" spans="1:15" x14ac:dyDescent="0.2">
      <c r="A22" t="s">
        <v>34</v>
      </c>
      <c r="B22" s="16">
        <v>37</v>
      </c>
      <c r="C22" s="16" t="s">
        <v>35</v>
      </c>
      <c r="D22" s="16">
        <v>119.5</v>
      </c>
      <c r="E22" s="16">
        <v>125</v>
      </c>
      <c r="F22" s="16">
        <v>0.55145</v>
      </c>
      <c r="G22" s="16">
        <v>650.35700000000008</v>
      </c>
      <c r="H22" s="16">
        <v>-705.47199999999998</v>
      </c>
      <c r="I22" s="16">
        <v>705.47199999999998</v>
      </c>
      <c r="J22" s="16">
        <v>0</v>
      </c>
      <c r="K22" s="17">
        <v>705.47199999999998</v>
      </c>
      <c r="L22" s="17">
        <v>176.464</v>
      </c>
      <c r="M22" s="21">
        <v>0</v>
      </c>
      <c r="N22" s="18" t="s">
        <v>36</v>
      </c>
      <c r="O22" s="16" t="s">
        <v>37</v>
      </c>
    </row>
    <row r="23" spans="1:15" x14ac:dyDescent="0.2">
      <c r="A23" t="s">
        <v>38</v>
      </c>
      <c r="B23" s="16">
        <v>31</v>
      </c>
      <c r="C23" s="16" t="s">
        <v>39</v>
      </c>
      <c r="D23" s="16">
        <v>116</v>
      </c>
      <c r="E23" s="16">
        <v>125</v>
      </c>
      <c r="F23" s="16">
        <v>0.55509999999999993</v>
      </c>
      <c r="G23" s="16">
        <v>457.4545</v>
      </c>
      <c r="H23" s="16">
        <v>479.50050000000005</v>
      </c>
      <c r="I23" s="16">
        <v>501.54650000000004</v>
      </c>
      <c r="J23" s="16">
        <v>0</v>
      </c>
      <c r="K23" s="17">
        <v>501.54650000000004</v>
      </c>
      <c r="L23" s="17">
        <v>126.28524999999998</v>
      </c>
      <c r="M23" s="21">
        <v>0</v>
      </c>
      <c r="N23" s="18" t="s">
        <v>40</v>
      </c>
      <c r="O23" s="16" t="s">
        <v>41</v>
      </c>
    </row>
    <row r="24" spans="1:15" x14ac:dyDescent="0.2">
      <c r="A24" t="s">
        <v>42</v>
      </c>
      <c r="B24" s="16">
        <v>37</v>
      </c>
      <c r="C24" s="16" t="s">
        <v>39</v>
      </c>
      <c r="D24" s="16">
        <v>81.8</v>
      </c>
      <c r="E24" s="16">
        <v>82.5</v>
      </c>
      <c r="F24" s="16">
        <v>0.6482</v>
      </c>
      <c r="G24" s="16">
        <v>385.80500000000001</v>
      </c>
      <c r="H24" s="16">
        <v>-402.33950000000004</v>
      </c>
      <c r="I24" s="16">
        <v>-402.33950000000004</v>
      </c>
      <c r="J24" s="16">
        <v>0</v>
      </c>
      <c r="K24" s="17">
        <v>385.80500000000001</v>
      </c>
      <c r="L24" s="17">
        <v>113.435</v>
      </c>
      <c r="M24" s="21">
        <v>0</v>
      </c>
      <c r="N24" s="18" t="s">
        <v>43</v>
      </c>
      <c r="O24" s="16" t="s">
        <v>41</v>
      </c>
    </row>
    <row r="25" spans="1:15" x14ac:dyDescent="0.2">
      <c r="A25" t="s">
        <v>44</v>
      </c>
      <c r="B25" s="16">
        <v>33</v>
      </c>
      <c r="C25" s="16" t="s">
        <v>45</v>
      </c>
      <c r="D25" s="16">
        <v>121.5</v>
      </c>
      <c r="E25" s="16">
        <v>125</v>
      </c>
      <c r="F25" s="16">
        <v>0.5494</v>
      </c>
      <c r="G25" s="16">
        <v>567.68450000000007</v>
      </c>
      <c r="H25" s="16">
        <v>595.24200000000008</v>
      </c>
      <c r="I25" s="16">
        <v>611.77650000000006</v>
      </c>
      <c r="J25" s="16">
        <v>0</v>
      </c>
      <c r="K25" s="17">
        <v>611.77650000000006</v>
      </c>
      <c r="L25" s="17">
        <v>152.45849999999999</v>
      </c>
      <c r="M25" s="21">
        <v>0</v>
      </c>
      <c r="N25" s="18" t="s">
        <v>46</v>
      </c>
      <c r="O25" s="16" t="s">
        <v>41</v>
      </c>
    </row>
    <row r="28" spans="1:15" ht="15" x14ac:dyDescent="0.2">
      <c r="A28" s="22" t="s">
        <v>50</v>
      </c>
    </row>
    <row r="30" spans="1:15" x14ac:dyDescent="0.2">
      <c r="A30" t="s">
        <v>55</v>
      </c>
    </row>
    <row r="31" spans="1:15" x14ac:dyDescent="0.2">
      <c r="A31" t="s">
        <v>52</v>
      </c>
      <c r="B31" s="23">
        <f>M10</f>
        <v>130.07380749999999</v>
      </c>
    </row>
    <row r="32" spans="1:15" x14ac:dyDescent="0.2">
      <c r="A32" t="s">
        <v>51</v>
      </c>
      <c r="B32" s="23">
        <f>M6</f>
        <v>125.59611999999998</v>
      </c>
    </row>
    <row r="33" spans="1:2" x14ac:dyDescent="0.2">
      <c r="A33" t="s">
        <v>53</v>
      </c>
      <c r="B33" s="23">
        <f>M11</f>
        <v>116.83805000000001</v>
      </c>
    </row>
    <row r="35" spans="1:2" x14ac:dyDescent="0.2">
      <c r="A35" t="s">
        <v>54</v>
      </c>
    </row>
    <row r="36" spans="1:2" x14ac:dyDescent="0.2">
      <c r="A36" t="s">
        <v>56</v>
      </c>
      <c r="B36" s="23">
        <f>M9</f>
        <v>176.464</v>
      </c>
    </row>
    <row r="37" spans="1:2" x14ac:dyDescent="0.2">
      <c r="A37" t="s">
        <v>57</v>
      </c>
      <c r="B37" s="23">
        <f>M3</f>
        <v>163.16849999999999</v>
      </c>
    </row>
    <row r="38" spans="1:2" x14ac:dyDescent="0.2">
      <c r="A38" t="s">
        <v>58</v>
      </c>
      <c r="B38" s="23">
        <f>M12</f>
        <v>157.03225499999999</v>
      </c>
    </row>
  </sheetData>
  <conditionalFormatting sqref="G2:J2">
    <cfRule type="cellIs" dxfId="3" priority="2" stopIfTrue="1" operator="equal">
      <formula>#REF!</formula>
    </cfRule>
  </conditionalFormatting>
  <conditionalFormatting sqref="G15:J15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L63"/>
  <sheetViews>
    <sheetView zoomScale="85" zoomScaleNormal="85" zoomScalePageLayoutView="85" workbookViewId="0">
      <pane ySplit="2" topLeftCell="A3" activePane="bottomLeft" state="frozen"/>
      <selection pane="bottomLeft"/>
    </sheetView>
  </sheetViews>
  <sheetFormatPr defaultColWidth="8.85546875" defaultRowHeight="15" x14ac:dyDescent="0.2"/>
  <cols>
    <col min="1" max="1" width="18.7109375" style="29" customWidth="1"/>
    <col min="2" max="2" width="5.7109375" style="30" customWidth="1"/>
    <col min="3" max="3" width="17.28515625" style="30" customWidth="1"/>
    <col min="4" max="4" width="6.42578125" style="30" customWidth="1"/>
    <col min="5" max="19" width="7.42578125" style="30" customWidth="1"/>
    <col min="20" max="20" width="9.7109375" style="35" customWidth="1"/>
    <col min="21" max="21" width="9.7109375" style="31" customWidth="1"/>
    <col min="22" max="22" width="11.7109375" style="32" customWidth="1"/>
    <col min="23" max="16384" width="8.85546875" style="29"/>
  </cols>
  <sheetData>
    <row r="1" spans="1:38" s="25" customFormat="1" ht="30" customHeight="1" thickBot="1" x14ac:dyDescent="0.25">
      <c r="A1" s="24">
        <v>42756</v>
      </c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33"/>
      <c r="U1" s="27"/>
      <c r="V1" s="28"/>
    </row>
    <row r="2" spans="1:38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11</v>
      </c>
      <c r="K2" s="10" t="s">
        <v>59</v>
      </c>
      <c r="L2" s="10" t="s">
        <v>60</v>
      </c>
      <c r="M2" s="10" t="s">
        <v>61</v>
      </c>
      <c r="N2" s="8" t="s">
        <v>62</v>
      </c>
      <c r="O2" s="8" t="s">
        <v>63</v>
      </c>
      <c r="P2" s="10" t="s">
        <v>64</v>
      </c>
      <c r="Q2" s="10" t="s">
        <v>65</v>
      </c>
      <c r="R2" s="10" t="s">
        <v>66</v>
      </c>
      <c r="S2" s="10" t="s">
        <v>67</v>
      </c>
      <c r="T2" s="34" t="s">
        <v>68</v>
      </c>
      <c r="U2" s="12" t="s">
        <v>12</v>
      </c>
      <c r="V2" s="13" t="s">
        <v>14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x14ac:dyDescent="0.2">
      <c r="A3" s="29" t="s">
        <v>16</v>
      </c>
      <c r="B3" s="30">
        <v>26</v>
      </c>
      <c r="C3" s="30" t="s">
        <v>17</v>
      </c>
      <c r="D3" s="30">
        <v>59.9</v>
      </c>
      <c r="E3" s="30">
        <v>60</v>
      </c>
      <c r="F3" s="30">
        <v>0.9889</v>
      </c>
      <c r="G3" s="30">
        <v>-165</v>
      </c>
      <c r="H3" s="30">
        <v>165</v>
      </c>
      <c r="I3" s="30">
        <v>-172.5</v>
      </c>
      <c r="J3" s="30">
        <v>165</v>
      </c>
      <c r="K3" s="30">
        <v>75</v>
      </c>
      <c r="L3" s="30">
        <v>-85</v>
      </c>
      <c r="M3" s="30" t="s">
        <v>69</v>
      </c>
      <c r="N3" s="30">
        <f>K3</f>
        <v>75</v>
      </c>
      <c r="O3" s="30">
        <f>J3+N3</f>
        <v>240</v>
      </c>
      <c r="P3" s="30">
        <v>112.5</v>
      </c>
      <c r="Q3" s="30" t="s">
        <v>69</v>
      </c>
      <c r="R3" s="30" t="s">
        <v>69</v>
      </c>
      <c r="S3" s="30">
        <f>P3</f>
        <v>112.5</v>
      </c>
      <c r="T3" s="35">
        <f>O3+S3</f>
        <v>352.5</v>
      </c>
      <c r="U3" s="31">
        <f>T3*F3</f>
        <v>348.58724999999998</v>
      </c>
      <c r="V3" s="32">
        <v>0</v>
      </c>
    </row>
    <row r="4" spans="1:38" x14ac:dyDescent="0.2">
      <c r="A4" s="29" t="s">
        <v>19</v>
      </c>
      <c r="B4" s="30">
        <v>56</v>
      </c>
      <c r="C4" s="30" t="s">
        <v>20</v>
      </c>
      <c r="D4" s="30">
        <v>99.5</v>
      </c>
      <c r="E4" s="30">
        <v>100</v>
      </c>
      <c r="F4" s="30">
        <v>0.58255000000000001</v>
      </c>
      <c r="G4" s="30">
        <v>125</v>
      </c>
      <c r="H4" s="30">
        <v>152.5</v>
      </c>
      <c r="I4" s="30">
        <v>160</v>
      </c>
      <c r="J4" s="30">
        <v>160</v>
      </c>
      <c r="K4" s="30">
        <v>100</v>
      </c>
      <c r="L4" s="30" t="s">
        <v>69</v>
      </c>
      <c r="M4" s="30" t="s">
        <v>69</v>
      </c>
      <c r="N4" s="30">
        <f>K4</f>
        <v>100</v>
      </c>
      <c r="O4" s="30">
        <f>J4+N4</f>
        <v>260</v>
      </c>
      <c r="P4" s="30">
        <v>100</v>
      </c>
      <c r="Q4" s="30" t="s">
        <v>69</v>
      </c>
      <c r="R4" s="30" t="s">
        <v>69</v>
      </c>
      <c r="S4" s="30">
        <f>P4</f>
        <v>100</v>
      </c>
      <c r="T4" s="35">
        <f>O4+S4</f>
        <v>360</v>
      </c>
      <c r="U4" s="31">
        <f>T4*F4</f>
        <v>209.71800000000002</v>
      </c>
      <c r="V4" s="32">
        <v>0</v>
      </c>
    </row>
    <row r="6" spans="1:38" s="25" customFormat="1" ht="30" customHeight="1" thickBot="1" x14ac:dyDescent="0.25">
      <c r="A6" s="24"/>
      <c r="B6" s="25" t="s">
        <v>47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5"/>
      <c r="U6" s="27"/>
      <c r="V6" s="28"/>
    </row>
    <row r="7" spans="1:38" ht="26.25" thickBot="1" x14ac:dyDescent="0.25">
      <c r="A7" s="6" t="s">
        <v>1</v>
      </c>
      <c r="B7" s="7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10" t="s">
        <v>7</v>
      </c>
      <c r="H7" s="10" t="s">
        <v>8</v>
      </c>
      <c r="I7" s="10" t="s">
        <v>9</v>
      </c>
      <c r="J7" s="8" t="s">
        <v>11</v>
      </c>
      <c r="K7" s="10" t="s">
        <v>59</v>
      </c>
      <c r="L7" s="10" t="s">
        <v>60</v>
      </c>
      <c r="M7" s="10" t="s">
        <v>61</v>
      </c>
      <c r="N7" s="8" t="s">
        <v>62</v>
      </c>
      <c r="O7" s="8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34" t="s">
        <v>68</v>
      </c>
      <c r="U7" s="12" t="s">
        <v>12</v>
      </c>
      <c r="V7" s="13" t="s">
        <v>14</v>
      </c>
    </row>
    <row r="8" spans="1:38" x14ac:dyDescent="0.2">
      <c r="A8" s="29" t="s">
        <v>16</v>
      </c>
      <c r="B8" s="30">
        <v>26</v>
      </c>
      <c r="C8" s="30" t="s">
        <v>17</v>
      </c>
      <c r="D8" s="30">
        <v>59.9</v>
      </c>
      <c r="E8" s="30">
        <v>60</v>
      </c>
      <c r="F8" s="30">
        <v>0.9889</v>
      </c>
      <c r="G8" s="30">
        <v>-363.75900000000001</v>
      </c>
      <c r="H8" s="30">
        <v>363.75900000000001</v>
      </c>
      <c r="I8" s="30">
        <v>-380.29349999999999</v>
      </c>
      <c r="J8" s="30">
        <v>363.75900000000001</v>
      </c>
      <c r="K8" s="30">
        <v>165.345</v>
      </c>
      <c r="L8" s="30">
        <v>0</v>
      </c>
      <c r="M8" s="30">
        <v>0</v>
      </c>
      <c r="N8" s="30">
        <f>N3*2.2046</f>
        <v>165.345</v>
      </c>
      <c r="O8" s="30">
        <v>0</v>
      </c>
      <c r="P8" s="30">
        <v>248.01750000000001</v>
      </c>
      <c r="Q8" s="30">
        <v>0</v>
      </c>
      <c r="R8" s="30">
        <v>0</v>
      </c>
      <c r="S8" s="30">
        <f>S3*2.2046</f>
        <v>248.01750000000001</v>
      </c>
      <c r="T8" s="35">
        <f>T3*2.2046</f>
        <v>777.12150000000008</v>
      </c>
      <c r="U8" s="31">
        <v>0</v>
      </c>
      <c r="V8" s="32">
        <v>0</v>
      </c>
    </row>
    <row r="9" spans="1:38" x14ac:dyDescent="0.2">
      <c r="A9" s="29" t="s">
        <v>19</v>
      </c>
      <c r="B9" s="30">
        <v>56</v>
      </c>
      <c r="C9" s="30" t="s">
        <v>20</v>
      </c>
      <c r="D9" s="30">
        <v>99.5</v>
      </c>
      <c r="E9" s="30">
        <v>100</v>
      </c>
      <c r="F9" s="30">
        <v>0.58255000000000001</v>
      </c>
      <c r="G9" s="30">
        <v>275.57499999999999</v>
      </c>
      <c r="H9" s="30">
        <v>336.20150000000001</v>
      </c>
      <c r="I9" s="30">
        <v>352.73599999999999</v>
      </c>
      <c r="J9" s="30">
        <v>352.73599999999999</v>
      </c>
      <c r="K9" s="30">
        <v>220.46</v>
      </c>
      <c r="L9" s="30">
        <v>0</v>
      </c>
      <c r="M9" s="30">
        <v>0</v>
      </c>
      <c r="N9" s="30">
        <f>N4*2.2046</f>
        <v>220.46</v>
      </c>
      <c r="O9" s="30">
        <v>0</v>
      </c>
      <c r="P9" s="30">
        <v>220.46</v>
      </c>
      <c r="Q9" s="30">
        <v>0</v>
      </c>
      <c r="R9" s="30">
        <v>0</v>
      </c>
      <c r="S9" s="30">
        <f>S4*2.2046</f>
        <v>220.46</v>
      </c>
      <c r="T9" s="35">
        <f>T4*2.2046</f>
        <v>793.65600000000006</v>
      </c>
      <c r="U9" s="31">
        <v>0</v>
      </c>
      <c r="V9" s="32">
        <v>0</v>
      </c>
    </row>
    <row r="24" spans="2:22" s="25" customFormat="1" ht="13.5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33"/>
      <c r="U24" s="27"/>
      <c r="V24" s="28"/>
    </row>
    <row r="46" spans="2:22" s="25" customFormat="1" ht="12" customHeight="1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33"/>
      <c r="U46" s="27"/>
      <c r="V46" s="28"/>
    </row>
    <row r="63" spans="2:22" s="25" customFormat="1" ht="30" customHeight="1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33"/>
      <c r="U63" s="27"/>
      <c r="V63" s="28"/>
    </row>
  </sheetData>
  <conditionalFormatting sqref="G2:I2 K2:M2 P2:R2">
    <cfRule type="cellIs" dxfId="1" priority="2" stopIfTrue="1" operator="equal">
      <formula>#REF!</formula>
    </cfRule>
  </conditionalFormatting>
  <conditionalFormatting sqref="G7:I7 K7:M7 P7:R7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Squat</vt:lpstr>
      <vt:lpstr>3-Lift</vt:lpstr>
      <vt:lpstr>'3-Lift'!Print_Area</vt:lpstr>
      <vt:lpstr>Squat!Print_Area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hulk</cp:lastModifiedBy>
  <dcterms:created xsi:type="dcterms:W3CDTF">2017-02-16T18:49:39Z</dcterms:created>
  <dcterms:modified xsi:type="dcterms:W3CDTF">2017-02-20T02:24:59Z</dcterms:modified>
</cp:coreProperties>
</file>