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061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'Sheet1'!$B$2:$P$42</definedName>
  </definedNames>
  <calcPr fullCalcOnLoad="1"/>
</workbook>
</file>

<file path=xl/sharedStrings.xml><?xml version="1.0" encoding="utf-8"?>
<sst xmlns="http://schemas.openxmlformats.org/spreadsheetml/2006/main" count="93" uniqueCount="79">
  <si>
    <t>Alan</t>
  </si>
  <si>
    <t>Mstrs 51+</t>
  </si>
  <si>
    <t>Vainas</t>
  </si>
  <si>
    <t>Fournier</t>
  </si>
  <si>
    <t>John</t>
  </si>
  <si>
    <t>Mstrs 51+</t>
  </si>
  <si>
    <t>Mark</t>
  </si>
  <si>
    <t>Ventriglia SR</t>
  </si>
  <si>
    <t>Frank</t>
  </si>
  <si>
    <t>Push-Pull Men's Open 149-165</t>
  </si>
  <si>
    <t>Priddy</t>
  </si>
  <si>
    <t>Jason</t>
  </si>
  <si>
    <t>Men Opn 149-165</t>
  </si>
  <si>
    <t>Litman</t>
  </si>
  <si>
    <t>Brett</t>
  </si>
  <si>
    <t>Push-Pull Men's Open 182-198</t>
  </si>
  <si>
    <t>Danforth</t>
  </si>
  <si>
    <t>Mike</t>
  </si>
  <si>
    <t>Men Opn 182-198</t>
  </si>
  <si>
    <t>Allen</t>
  </si>
  <si>
    <t>Brandon</t>
  </si>
  <si>
    <t>Push-Pull Men's Open 199-220</t>
  </si>
  <si>
    <t>Davis</t>
  </si>
  <si>
    <t>Kyle</t>
  </si>
  <si>
    <t>Men Opn 199-220</t>
  </si>
  <si>
    <t>McKittrick</t>
  </si>
  <si>
    <t>Thomas</t>
  </si>
  <si>
    <t>Clements</t>
  </si>
  <si>
    <t>Gene</t>
  </si>
  <si>
    <t>Ventriglia JR</t>
  </si>
  <si>
    <t>Push-Pull Men's Open 221-242</t>
  </si>
  <si>
    <t>Boffo</t>
  </si>
  <si>
    <t>Daniel</t>
  </si>
  <si>
    <t>Men Opn 221-242</t>
  </si>
  <si>
    <t>Buckington</t>
  </si>
  <si>
    <t>Adam</t>
  </si>
  <si>
    <t>Bench Only Men's Open 201-242</t>
  </si>
  <si>
    <t>Brown</t>
  </si>
  <si>
    <t>Darren</t>
  </si>
  <si>
    <t>Men Opn 201-242</t>
  </si>
  <si>
    <t>Blanchard</t>
  </si>
  <si>
    <t>Scott</t>
  </si>
  <si>
    <t>Men Opn 201-242</t>
  </si>
  <si>
    <t>bomb</t>
  </si>
  <si>
    <t>Bench Only Men's Masters 51+</t>
  </si>
  <si>
    <r>
      <t xml:space="preserve">APF Master's Formula: </t>
    </r>
    <r>
      <rPr>
        <b/>
        <sz val="14"/>
        <rFont val="Arial"/>
        <family val="0"/>
      </rPr>
      <t xml:space="preserve"> (LT) * (GBC) * (MAM) = (PN)</t>
    </r>
  </si>
  <si>
    <t>(LT) = Lifter's Total   (GBC) =  Glosbrenner Bodyweight Coefficient  (MAM) = Master's Age Multiple  (PN) = Product Number</t>
  </si>
  <si>
    <t>Weight</t>
  </si>
  <si>
    <t>Push</t>
  </si>
  <si>
    <t>Pull</t>
  </si>
  <si>
    <t>Total</t>
  </si>
  <si>
    <t>Masters</t>
  </si>
  <si>
    <t>Last</t>
  </si>
  <si>
    <t>First</t>
  </si>
  <si>
    <t>Age</t>
  </si>
  <si>
    <t>Class</t>
  </si>
  <si>
    <t>MAM</t>
  </si>
  <si>
    <t>(lbs)</t>
  </si>
  <si>
    <t>(kg)</t>
  </si>
  <si>
    <t>GBC</t>
  </si>
  <si>
    <t>Bench</t>
  </si>
  <si>
    <t>Dead</t>
  </si>
  <si>
    <t>In Lbs</t>
  </si>
  <si>
    <t>In Kg</t>
  </si>
  <si>
    <t>PN</t>
  </si>
  <si>
    <t>Push-Pull Masters 40 - 50</t>
  </si>
  <si>
    <t>Barlow</t>
  </si>
  <si>
    <t>Russ</t>
  </si>
  <si>
    <t>Mstrs 40-50</t>
  </si>
  <si>
    <t>Petrino</t>
  </si>
  <si>
    <t>Anthony</t>
  </si>
  <si>
    <t>Danforth</t>
  </si>
  <si>
    <t>Mike</t>
  </si>
  <si>
    <t>Mstrs 40-50</t>
  </si>
  <si>
    <t>Timberlake</t>
  </si>
  <si>
    <t>Jim</t>
  </si>
  <si>
    <t>Push-Pull Masters 50+</t>
  </si>
  <si>
    <t>Cayer</t>
  </si>
  <si>
    <r>
      <t xml:space="preserve">APF, AAPF, AWPC "Best Lifter" formula: </t>
    </r>
    <r>
      <rPr>
        <b/>
        <sz val="14"/>
        <rFont val="Arial"/>
        <family val="0"/>
      </rPr>
      <t xml:space="preserve"> (LT) * (GBC) = (PN)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</si>
</sst>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00"/>
    <numFmt numFmtId="167" formatCode="mmmm\ d\,\ 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name val="Arial"/>
      <family val="0"/>
    </font>
    <font>
      <b/>
      <sz val="14"/>
      <color indexed="12"/>
      <name val="Arial"/>
      <family val="0"/>
    </font>
    <font>
      <b/>
      <sz val="14"/>
      <color indexed="61"/>
      <name val="Arial"/>
      <family val="0"/>
    </font>
    <font>
      <b/>
      <sz val="14"/>
      <name val="Arial"/>
      <family val="0"/>
    </font>
    <font>
      <b/>
      <sz val="14"/>
      <color indexed="21"/>
      <name val="Arial"/>
      <family val="0"/>
    </font>
    <font>
      <sz val="10"/>
      <color indexed="61"/>
      <name val="Arial"/>
      <family val="0"/>
    </font>
    <font>
      <b/>
      <sz val="10"/>
      <color indexed="56"/>
      <name val="Arial"/>
      <family val="0"/>
    </font>
    <font>
      <b/>
      <sz val="18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b/>
      <sz val="12"/>
      <color indexed="61"/>
      <name val="Arial"/>
      <family val="0"/>
    </font>
    <font>
      <b/>
      <sz val="16"/>
      <color indexed="56"/>
      <name val="Arial"/>
      <family val="0"/>
    </font>
    <font>
      <b/>
      <i/>
      <sz val="14"/>
      <name val="Arial"/>
      <family val="0"/>
    </font>
    <font>
      <b/>
      <sz val="11"/>
      <color indexed="56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0"/>
    </font>
    <font>
      <b/>
      <i/>
      <sz val="14"/>
      <color indexed="5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tted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67" fontId="14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166" fontId="9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0" fontId="23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4.8515625" style="0" customWidth="1"/>
    <col min="2" max="2" width="15.8515625" style="0" customWidth="1"/>
    <col min="3" max="3" width="11.421875" style="0" customWidth="1"/>
    <col min="4" max="4" width="11.00390625" style="0" bestFit="1" customWidth="1"/>
    <col min="5" max="5" width="11.8515625" style="0" customWidth="1"/>
    <col min="6" max="7" width="11.00390625" style="0" bestFit="1" customWidth="1"/>
    <col min="8" max="8" width="13.140625" style="0" customWidth="1"/>
    <col min="9" max="9" width="11.28125" style="0" bestFit="1" customWidth="1"/>
    <col min="10" max="13" width="11.00390625" style="0" bestFit="1" customWidth="1"/>
    <col min="14" max="14" width="3.140625" style="0" customWidth="1"/>
    <col min="15" max="16" width="11.00390625" style="0" bestFit="1" customWidth="1"/>
    <col min="17" max="16384" width="11.421875" style="0" customWidth="1"/>
  </cols>
  <sheetData>
    <row r="1" spans="3:16" ht="18">
      <c r="C1" s="1"/>
      <c r="D1" s="2"/>
      <c r="E1" s="3"/>
      <c r="F1" s="4"/>
      <c r="G1" s="5"/>
      <c r="H1" s="6"/>
      <c r="I1" s="7"/>
      <c r="J1" s="6"/>
      <c r="K1" s="6"/>
      <c r="L1" s="8"/>
      <c r="M1" s="8"/>
      <c r="N1" s="9"/>
      <c r="O1" s="10"/>
      <c r="P1" s="11"/>
    </row>
    <row r="2" spans="3:16" ht="18">
      <c r="C2" s="12" t="s">
        <v>78</v>
      </c>
      <c r="D2" s="13"/>
      <c r="E2" s="3"/>
      <c r="F2" s="4"/>
      <c r="G2" s="5"/>
      <c r="H2" s="6"/>
      <c r="I2" s="14"/>
      <c r="J2" s="12" t="s">
        <v>45</v>
      </c>
      <c r="K2" s="6"/>
      <c r="L2" s="8"/>
      <c r="M2" s="8"/>
      <c r="N2" s="9"/>
      <c r="O2" s="10"/>
      <c r="P2" s="11"/>
    </row>
    <row r="3" spans="3:16" ht="18">
      <c r="C3" s="12" t="s">
        <v>46</v>
      </c>
      <c r="D3" s="13"/>
      <c r="E3" s="3"/>
      <c r="F3" s="4"/>
      <c r="G3" s="5"/>
      <c r="H3" s="6"/>
      <c r="I3" s="7"/>
      <c r="J3" s="6"/>
      <c r="K3" s="6"/>
      <c r="L3" s="8"/>
      <c r="M3" s="8"/>
      <c r="N3" s="9"/>
      <c r="O3" s="10"/>
      <c r="P3" s="11"/>
    </row>
    <row r="4" spans="2:16" ht="18">
      <c r="B4" s="15"/>
      <c r="C4" s="1"/>
      <c r="D4" s="2"/>
      <c r="E4" s="3"/>
      <c r="F4" s="4"/>
      <c r="G4" s="5"/>
      <c r="H4" s="6"/>
      <c r="I4" s="7"/>
      <c r="J4" s="6"/>
      <c r="K4" s="6"/>
      <c r="L4" s="8"/>
      <c r="M4" s="8"/>
      <c r="N4" s="9"/>
      <c r="O4" s="10"/>
      <c r="P4" s="11"/>
    </row>
    <row r="5" spans="2:16" ht="24" thickBot="1">
      <c r="B5" s="84">
        <v>38571</v>
      </c>
      <c r="C5" s="84"/>
      <c r="D5" s="16"/>
      <c r="E5" s="16"/>
      <c r="F5" s="4"/>
      <c r="G5" s="5"/>
      <c r="H5" s="6"/>
      <c r="I5" s="7"/>
      <c r="J5" s="6"/>
      <c r="K5" s="6"/>
      <c r="L5" s="8"/>
      <c r="M5" s="8"/>
      <c r="N5" s="9"/>
      <c r="O5" s="10"/>
      <c r="P5" s="11"/>
    </row>
    <row r="6" spans="2:16" ht="16.5" thickBot="1">
      <c r="B6" s="17"/>
      <c r="C6" s="18"/>
      <c r="D6" s="18"/>
      <c r="E6" s="18"/>
      <c r="F6" s="19"/>
      <c r="G6" s="18" t="s">
        <v>47</v>
      </c>
      <c r="H6" s="18" t="s">
        <v>47</v>
      </c>
      <c r="I6" s="20">
        <v>2.2046</v>
      </c>
      <c r="J6" s="18" t="s">
        <v>48</v>
      </c>
      <c r="K6" s="18" t="s">
        <v>49</v>
      </c>
      <c r="L6" s="18" t="s">
        <v>50</v>
      </c>
      <c r="M6" s="18" t="s">
        <v>50</v>
      </c>
      <c r="O6" s="18"/>
      <c r="P6" s="19" t="s">
        <v>51</v>
      </c>
    </row>
    <row r="7" spans="2:16" ht="16.5" thickBot="1">
      <c r="B7" s="21" t="s">
        <v>52</v>
      </c>
      <c r="C7" s="21" t="s">
        <v>53</v>
      </c>
      <c r="D7" s="21" t="s">
        <v>54</v>
      </c>
      <c r="E7" s="21" t="s">
        <v>55</v>
      </c>
      <c r="F7" s="22" t="s">
        <v>56</v>
      </c>
      <c r="G7" s="21" t="s">
        <v>57</v>
      </c>
      <c r="H7" s="21" t="s">
        <v>58</v>
      </c>
      <c r="I7" s="23" t="s">
        <v>59</v>
      </c>
      <c r="J7" s="21" t="s">
        <v>60</v>
      </c>
      <c r="K7" s="21" t="s">
        <v>61</v>
      </c>
      <c r="L7" s="21" t="s">
        <v>62</v>
      </c>
      <c r="M7" s="21" t="s">
        <v>63</v>
      </c>
      <c r="O7" s="21" t="s">
        <v>64</v>
      </c>
      <c r="P7" s="22" t="s">
        <v>64</v>
      </c>
    </row>
    <row r="8" spans="2:16" ht="20.25">
      <c r="B8" s="24" t="s">
        <v>65</v>
      </c>
      <c r="C8" s="25"/>
      <c r="D8" s="25"/>
      <c r="E8" s="25"/>
      <c r="F8" s="26"/>
      <c r="G8" s="25"/>
      <c r="H8" s="25"/>
      <c r="I8" s="27"/>
      <c r="J8" s="25"/>
      <c r="K8" s="25"/>
      <c r="L8" s="25"/>
      <c r="M8" s="25"/>
      <c r="O8" s="25"/>
      <c r="P8" s="26"/>
    </row>
    <row r="9" spans="2:16" ht="18.75">
      <c r="B9" s="28" t="s">
        <v>66</v>
      </c>
      <c r="C9" s="28" t="s">
        <v>67</v>
      </c>
      <c r="D9" s="29">
        <v>49</v>
      </c>
      <c r="E9" s="30" t="s">
        <v>68</v>
      </c>
      <c r="F9" s="31">
        <v>1.113</v>
      </c>
      <c r="G9" s="32">
        <v>299.75</v>
      </c>
      <c r="H9" s="33">
        <f>(G9/$I$6)</f>
        <v>135.9657080649551</v>
      </c>
      <c r="I9" s="34">
        <v>0.534672</v>
      </c>
      <c r="J9" s="35">
        <v>480</v>
      </c>
      <c r="K9" s="35">
        <v>725</v>
      </c>
      <c r="L9" s="36">
        <f>(J9+K9)</f>
        <v>1205</v>
      </c>
      <c r="M9" s="37">
        <f>(L9/$I$6)</f>
        <v>546.5844144062414</v>
      </c>
      <c r="O9" s="38">
        <f>(M9*I9)</f>
        <v>292.24338201941396</v>
      </c>
      <c r="P9" s="39">
        <f>(F9*O9)</f>
        <v>325.26688418760773</v>
      </c>
    </row>
    <row r="10" spans="2:16" ht="18.75">
      <c r="B10" s="28" t="s">
        <v>69</v>
      </c>
      <c r="C10" s="28" t="s">
        <v>70</v>
      </c>
      <c r="D10" s="29">
        <v>50</v>
      </c>
      <c r="E10" s="30" t="s">
        <v>68</v>
      </c>
      <c r="F10" s="31">
        <v>1.13</v>
      </c>
      <c r="G10" s="32">
        <v>295.75</v>
      </c>
      <c r="H10" s="33">
        <f>(G10/$I$6)</f>
        <v>134.151319967341</v>
      </c>
      <c r="I10" s="34">
        <v>0.536305</v>
      </c>
      <c r="J10" s="35">
        <v>585</v>
      </c>
      <c r="K10" s="35">
        <v>585</v>
      </c>
      <c r="L10" s="36">
        <f>(J10+K10)</f>
        <v>1170</v>
      </c>
      <c r="M10" s="37">
        <f>(L10/$I$6)</f>
        <v>530.7085185521182</v>
      </c>
      <c r="O10" s="38">
        <f>(M10*I10)</f>
        <v>284.6216320420938</v>
      </c>
      <c r="P10" s="39">
        <f>(F10*O10)</f>
        <v>321.62244420756593</v>
      </c>
    </row>
    <row r="11" spans="2:16" ht="18.75">
      <c r="B11" s="28" t="s">
        <v>71</v>
      </c>
      <c r="C11" s="28" t="s">
        <v>72</v>
      </c>
      <c r="D11" s="29">
        <v>40</v>
      </c>
      <c r="E11" s="30" t="s">
        <v>73</v>
      </c>
      <c r="F11" s="31">
        <v>1</v>
      </c>
      <c r="G11" s="32">
        <v>190.75</v>
      </c>
      <c r="H11" s="33">
        <f>(G11/$I$6)</f>
        <v>86.52363240497142</v>
      </c>
      <c r="I11" s="34">
        <v>0.62595</v>
      </c>
      <c r="J11" s="35">
        <v>450</v>
      </c>
      <c r="K11" s="35">
        <v>660</v>
      </c>
      <c r="L11" s="36">
        <f>(J11+K11)</f>
        <v>1110</v>
      </c>
      <c r="M11" s="37">
        <f>(L11/$I$6)</f>
        <v>503.49269708790706</v>
      </c>
      <c r="O11" s="38">
        <f>(M11*I11)</f>
        <v>315.1612537421754</v>
      </c>
      <c r="P11" s="39">
        <f>(F11*O11)</f>
        <v>315.1612537421754</v>
      </c>
    </row>
    <row r="12" spans="2:16" ht="18">
      <c r="B12" s="40" t="s">
        <v>74</v>
      </c>
      <c r="C12" s="40" t="s">
        <v>75</v>
      </c>
      <c r="D12" s="29">
        <v>46</v>
      </c>
      <c r="E12" s="30" t="s">
        <v>73</v>
      </c>
      <c r="F12" s="31">
        <v>1.068</v>
      </c>
      <c r="G12" s="32">
        <v>185.5</v>
      </c>
      <c r="H12" s="33">
        <f>(G12/$I$6)</f>
        <v>84.14224802685294</v>
      </c>
      <c r="I12" s="34">
        <v>0.6368</v>
      </c>
      <c r="J12" s="35">
        <v>290</v>
      </c>
      <c r="K12" s="35">
        <v>405</v>
      </c>
      <c r="L12" s="36">
        <f>(J12+K12)</f>
        <v>695</v>
      </c>
      <c r="M12" s="37">
        <f>(L12/$I$6)</f>
        <v>315.2499319604463</v>
      </c>
      <c r="O12" s="38">
        <f>(M12*I12)</f>
        <v>200.7511566724122</v>
      </c>
      <c r="P12" s="39">
        <f>(F12*O12)</f>
        <v>214.40223532613626</v>
      </c>
    </row>
    <row r="13" spans="4:16" ht="15">
      <c r="D13" s="13"/>
      <c r="E13" s="3"/>
      <c r="F13" s="41"/>
      <c r="G13" s="42"/>
      <c r="H13" s="43"/>
      <c r="I13" s="14"/>
      <c r="J13" s="13"/>
      <c r="K13" s="13"/>
      <c r="P13" s="44"/>
    </row>
    <row r="14" spans="2:16" ht="20.25">
      <c r="B14" s="24" t="s">
        <v>76</v>
      </c>
      <c r="D14" s="13"/>
      <c r="E14" s="3"/>
      <c r="F14" s="41"/>
      <c r="G14" s="42"/>
      <c r="H14" s="43"/>
      <c r="I14" s="14"/>
      <c r="J14" s="13"/>
      <c r="K14" s="13"/>
      <c r="P14" s="44"/>
    </row>
    <row r="15" spans="2:16" ht="18.75">
      <c r="B15" s="28" t="s">
        <v>77</v>
      </c>
      <c r="C15" s="28" t="s">
        <v>0</v>
      </c>
      <c r="D15" s="29">
        <v>52</v>
      </c>
      <c r="E15" s="30" t="s">
        <v>1</v>
      </c>
      <c r="F15" s="31">
        <v>1.165</v>
      </c>
      <c r="G15" s="32">
        <v>165</v>
      </c>
      <c r="H15" s="33">
        <f>(G15/$I$6)</f>
        <v>74.84350902658078</v>
      </c>
      <c r="I15" s="34">
        <v>0.6899</v>
      </c>
      <c r="J15" s="35">
        <v>430</v>
      </c>
      <c r="K15" s="35">
        <v>640</v>
      </c>
      <c r="L15" s="36">
        <f>(J15+K15)</f>
        <v>1070</v>
      </c>
      <c r="M15" s="37">
        <f>(L15/$I$6)</f>
        <v>485.34881611176627</v>
      </c>
      <c r="O15" s="38">
        <f>(M15*I15)</f>
        <v>334.8421482355075</v>
      </c>
      <c r="P15" s="39">
        <f>(F15*O15)</f>
        <v>390.09110269436627</v>
      </c>
    </row>
    <row r="16" spans="2:16" ht="18">
      <c r="B16" s="40" t="s">
        <v>2</v>
      </c>
      <c r="C16" s="40" t="s">
        <v>6</v>
      </c>
      <c r="D16" s="29">
        <v>51</v>
      </c>
      <c r="E16" s="30" t="s">
        <v>1</v>
      </c>
      <c r="F16" s="31">
        <v>1.147</v>
      </c>
      <c r="G16" s="32">
        <v>212</v>
      </c>
      <c r="H16" s="33">
        <f>(G16/$I$6)</f>
        <v>96.16256917354622</v>
      </c>
      <c r="I16" s="34">
        <v>0.591525</v>
      </c>
      <c r="J16" s="35">
        <v>355</v>
      </c>
      <c r="K16" s="35">
        <v>455</v>
      </c>
      <c r="L16" s="36">
        <f>(J16+K16)</f>
        <v>810</v>
      </c>
      <c r="M16" s="37">
        <f>(L16/$I$6)</f>
        <v>367.4135897668511</v>
      </c>
      <c r="O16" s="38">
        <f>(M16*I16)</f>
        <v>217.33432368683657</v>
      </c>
      <c r="P16" s="39">
        <f>(F16*O16)</f>
        <v>249.28246926880155</v>
      </c>
    </row>
    <row r="17" spans="2:16" ht="18">
      <c r="B17" s="40" t="s">
        <v>7</v>
      </c>
      <c r="C17" s="40" t="s">
        <v>8</v>
      </c>
      <c r="D17" s="29">
        <v>59</v>
      </c>
      <c r="E17" s="30" t="s">
        <v>1</v>
      </c>
      <c r="F17" s="31">
        <v>1.315</v>
      </c>
      <c r="G17" s="32">
        <v>218</v>
      </c>
      <c r="H17" s="33">
        <f>(G17/$I$6)</f>
        <v>98.88415131996733</v>
      </c>
      <c r="I17" s="34">
        <v>0.584175</v>
      </c>
      <c r="J17" s="35">
        <v>170</v>
      </c>
      <c r="K17" s="35">
        <v>300</v>
      </c>
      <c r="L17" s="36">
        <f>(J17+K17)</f>
        <v>470</v>
      </c>
      <c r="M17" s="37">
        <f>(L17/$I$6)</f>
        <v>213.19060146965435</v>
      </c>
      <c r="O17" s="38">
        <f>(M17*I17)</f>
        <v>124.54061961353533</v>
      </c>
      <c r="P17" s="39">
        <f>(F17*O17)</f>
        <v>163.77091479179896</v>
      </c>
    </row>
    <row r="18" spans="2:16" ht="18">
      <c r="B18" s="1"/>
      <c r="C18" s="1"/>
      <c r="D18" s="2"/>
      <c r="E18" s="45"/>
      <c r="F18" s="4"/>
      <c r="G18" s="46"/>
      <c r="H18" s="47"/>
      <c r="I18" s="7"/>
      <c r="J18" s="5"/>
      <c r="K18" s="5"/>
      <c r="L18" s="11"/>
      <c r="M18" s="48"/>
      <c r="O18" s="9"/>
      <c r="P18" s="10"/>
    </row>
    <row r="19" spans="2:16" ht="20.25">
      <c r="B19" s="24" t="s">
        <v>9</v>
      </c>
      <c r="C19" s="1"/>
      <c r="D19" s="2"/>
      <c r="E19" s="45"/>
      <c r="F19" s="4"/>
      <c r="G19" s="46"/>
      <c r="H19" s="47"/>
      <c r="I19" s="7"/>
      <c r="J19" s="5"/>
      <c r="K19" s="5"/>
      <c r="L19" s="11"/>
      <c r="M19" s="48"/>
      <c r="O19" s="9"/>
      <c r="P19" s="10"/>
    </row>
    <row r="20" spans="2:16" ht="18">
      <c r="B20" s="40" t="s">
        <v>10</v>
      </c>
      <c r="C20" s="40" t="s">
        <v>11</v>
      </c>
      <c r="D20" s="49">
        <v>30</v>
      </c>
      <c r="E20" s="50" t="s">
        <v>12</v>
      </c>
      <c r="F20" s="51"/>
      <c r="G20" s="32">
        <v>156</v>
      </c>
      <c r="H20" s="33">
        <f>(G20/$I$6)</f>
        <v>70.7611358069491</v>
      </c>
      <c r="I20" s="34">
        <v>0.72007</v>
      </c>
      <c r="J20" s="35">
        <v>205</v>
      </c>
      <c r="K20" s="35">
        <v>435</v>
      </c>
      <c r="L20" s="36">
        <f>(J20+K20)</f>
        <v>640</v>
      </c>
      <c r="M20" s="37">
        <f>(L20/$I$6)</f>
        <v>290.30209561825274</v>
      </c>
      <c r="O20" s="38">
        <f>(M20*I20)</f>
        <v>209.03782999183525</v>
      </c>
      <c r="P20" s="39"/>
    </row>
    <row r="21" spans="2:16" ht="18">
      <c r="B21" s="40" t="s">
        <v>13</v>
      </c>
      <c r="C21" s="40" t="s">
        <v>14</v>
      </c>
      <c r="D21" s="49">
        <v>29</v>
      </c>
      <c r="E21" s="50" t="s">
        <v>12</v>
      </c>
      <c r="F21" s="51"/>
      <c r="G21" s="32">
        <v>162</v>
      </c>
      <c r="H21" s="33">
        <f>(G21/$I$6)</f>
        <v>73.48271795337023</v>
      </c>
      <c r="I21" s="34">
        <v>0.699375</v>
      </c>
      <c r="J21" s="35">
        <v>195</v>
      </c>
      <c r="K21" s="35">
        <v>340</v>
      </c>
      <c r="L21" s="36">
        <f>(J21+K21)</f>
        <v>535</v>
      </c>
      <c r="M21" s="37">
        <f>(L21/$I$6)</f>
        <v>242.67440805588313</v>
      </c>
      <c r="O21" s="38">
        <f>(M21*I21)</f>
        <v>169.72041413408326</v>
      </c>
      <c r="P21" s="39"/>
    </row>
    <row r="22" spans="4:16" ht="15">
      <c r="D22" s="13"/>
      <c r="E22" s="3"/>
      <c r="F22" s="41"/>
      <c r="G22" s="42"/>
      <c r="H22" s="43"/>
      <c r="I22" s="14"/>
      <c r="J22" s="13"/>
      <c r="K22" s="13"/>
      <c r="P22" s="44"/>
    </row>
    <row r="23" spans="2:16" ht="20.25">
      <c r="B23" s="24" t="s">
        <v>15</v>
      </c>
      <c r="D23" s="13"/>
      <c r="E23" s="3"/>
      <c r="F23" s="41"/>
      <c r="G23" s="42"/>
      <c r="H23" s="43"/>
      <c r="I23" s="14"/>
      <c r="J23" s="13"/>
      <c r="K23" s="13"/>
      <c r="P23" s="44"/>
    </row>
    <row r="24" spans="2:16" ht="18.75">
      <c r="B24" s="28" t="s">
        <v>16</v>
      </c>
      <c r="C24" s="28" t="s">
        <v>17</v>
      </c>
      <c r="D24" s="52">
        <v>40</v>
      </c>
      <c r="E24" s="50" t="s">
        <v>18</v>
      </c>
      <c r="F24" s="51"/>
      <c r="G24" s="32">
        <v>190.75</v>
      </c>
      <c r="H24" s="33">
        <f>(G24/$I$6)</f>
        <v>86.52363240497142</v>
      </c>
      <c r="I24" s="34">
        <v>0.62595</v>
      </c>
      <c r="J24" s="35">
        <v>450</v>
      </c>
      <c r="K24" s="35">
        <v>660</v>
      </c>
      <c r="L24" s="36">
        <f>(J24+K24)</f>
        <v>1110</v>
      </c>
      <c r="M24" s="37">
        <f>(L24/$I$6)</f>
        <v>503.49269708790706</v>
      </c>
      <c r="O24" s="38">
        <f>(M24*I24)</f>
        <v>315.1612537421754</v>
      </c>
      <c r="P24" s="39"/>
    </row>
    <row r="25" spans="2:16" ht="18">
      <c r="B25" s="40" t="s">
        <v>19</v>
      </c>
      <c r="C25" s="40" t="s">
        <v>20</v>
      </c>
      <c r="D25" s="49">
        <v>21</v>
      </c>
      <c r="E25" s="50" t="s">
        <v>18</v>
      </c>
      <c r="F25" s="51"/>
      <c r="G25" s="32">
        <v>191</v>
      </c>
      <c r="H25" s="33">
        <f>(G25/$I$6)</f>
        <v>86.6370316610723</v>
      </c>
      <c r="I25" s="34">
        <v>0.6255</v>
      </c>
      <c r="J25" s="35">
        <v>305</v>
      </c>
      <c r="K25" s="35">
        <v>545</v>
      </c>
      <c r="L25" s="36">
        <f>(J25+K25)</f>
        <v>850</v>
      </c>
      <c r="M25" s="37">
        <f>(L25/$I$6)</f>
        <v>385.5574707429919</v>
      </c>
      <c r="O25" s="38">
        <f>(M25*I25)</f>
        <v>241.1661979497414</v>
      </c>
      <c r="P25" s="39"/>
    </row>
    <row r="26" spans="4:16" ht="15">
      <c r="D26" s="13"/>
      <c r="E26" s="3"/>
      <c r="F26" s="41"/>
      <c r="G26" s="42"/>
      <c r="H26" s="43"/>
      <c r="I26" s="14"/>
      <c r="J26" s="13"/>
      <c r="K26" s="13"/>
      <c r="P26" s="44"/>
    </row>
    <row r="27" spans="2:16" ht="20.25">
      <c r="B27" s="24" t="s">
        <v>21</v>
      </c>
      <c r="D27" s="13"/>
      <c r="E27" s="3"/>
      <c r="F27" s="41"/>
      <c r="G27" s="42"/>
      <c r="H27" s="43"/>
      <c r="I27" s="14"/>
      <c r="J27" s="13"/>
      <c r="K27" s="13"/>
      <c r="P27" s="44"/>
    </row>
    <row r="28" spans="2:16" ht="18.75">
      <c r="B28" s="28" t="s">
        <v>22</v>
      </c>
      <c r="C28" s="28" t="s">
        <v>23</v>
      </c>
      <c r="D28" s="49">
        <v>23</v>
      </c>
      <c r="E28" s="50" t="s">
        <v>24</v>
      </c>
      <c r="F28" s="51"/>
      <c r="G28" s="32">
        <v>220</v>
      </c>
      <c r="H28" s="33">
        <f>(G28/$I$6)</f>
        <v>99.79134536877437</v>
      </c>
      <c r="I28" s="34">
        <v>0.581925</v>
      </c>
      <c r="J28" s="35">
        <v>540</v>
      </c>
      <c r="K28" s="35">
        <v>625</v>
      </c>
      <c r="L28" s="36">
        <f>(J28+K28)</f>
        <v>1165</v>
      </c>
      <c r="M28" s="37">
        <f>(L28/$I$6)</f>
        <v>528.4405334301007</v>
      </c>
      <c r="O28" s="38">
        <f>(M28*I28)</f>
        <v>307.51275741631133</v>
      </c>
      <c r="P28" s="39"/>
    </row>
    <row r="29" spans="2:16" ht="18">
      <c r="B29" s="40" t="s">
        <v>25</v>
      </c>
      <c r="C29" s="40" t="s">
        <v>26</v>
      </c>
      <c r="D29" s="29">
        <v>41</v>
      </c>
      <c r="E29" s="50" t="s">
        <v>24</v>
      </c>
      <c r="F29" s="31">
        <v>1.01</v>
      </c>
      <c r="G29" s="32">
        <v>216</v>
      </c>
      <c r="H29" s="33">
        <f>(G29/$I$6)</f>
        <v>97.9769572711603</v>
      </c>
      <c r="I29" s="34">
        <v>0.5865</v>
      </c>
      <c r="J29" s="35">
        <v>295</v>
      </c>
      <c r="K29" s="35">
        <v>520</v>
      </c>
      <c r="L29" s="36">
        <f>(J29+K29)</f>
        <v>815</v>
      </c>
      <c r="M29" s="37">
        <f>(L29/$I$6)</f>
        <v>369.68157488886874</v>
      </c>
      <c r="O29" s="38">
        <f>(M29*I29)</f>
        <v>216.81824367232153</v>
      </c>
      <c r="P29" s="39">
        <f>(F29*O29)</f>
        <v>218.98642610904474</v>
      </c>
    </row>
    <row r="30" spans="2:16" ht="18">
      <c r="B30" s="40" t="s">
        <v>27</v>
      </c>
      <c r="C30" s="40" t="s">
        <v>28</v>
      </c>
      <c r="D30" s="49">
        <v>36</v>
      </c>
      <c r="E30" s="50" t="s">
        <v>24</v>
      </c>
      <c r="F30" s="51"/>
      <c r="G30" s="32">
        <v>211</v>
      </c>
      <c r="H30" s="33">
        <f>(G30/$I$6)</f>
        <v>95.7089721491427</v>
      </c>
      <c r="I30" s="34">
        <v>0.59285</v>
      </c>
      <c r="J30" s="35">
        <v>300</v>
      </c>
      <c r="K30" s="35">
        <v>475</v>
      </c>
      <c r="L30" s="36">
        <f>(J30+K30)</f>
        <v>775</v>
      </c>
      <c r="M30" s="37">
        <f>(L30/$I$6)</f>
        <v>351.5376939127279</v>
      </c>
      <c r="O30" s="38">
        <f>(M30*I30)</f>
        <v>208.40912183616072</v>
      </c>
      <c r="P30" s="39"/>
    </row>
    <row r="31" spans="2:16" ht="18">
      <c r="B31" s="40" t="s">
        <v>29</v>
      </c>
      <c r="C31" s="40" t="s">
        <v>8</v>
      </c>
      <c r="D31" s="49">
        <v>34</v>
      </c>
      <c r="E31" s="50" t="s">
        <v>24</v>
      </c>
      <c r="F31" s="51"/>
      <c r="G31" s="32">
        <v>216.5</v>
      </c>
      <c r="H31" s="33">
        <f>(G31/$I$6)</f>
        <v>98.20375578336206</v>
      </c>
      <c r="I31" s="34">
        <v>0.58585</v>
      </c>
      <c r="J31" s="35">
        <v>240</v>
      </c>
      <c r="K31" s="35">
        <v>450</v>
      </c>
      <c r="L31" s="36">
        <f>(J31+K31)</f>
        <v>690</v>
      </c>
      <c r="M31" s="37">
        <f>(L31/$I$6)</f>
        <v>312.9819468384287</v>
      </c>
      <c r="O31" s="38">
        <f>(M31*I31)</f>
        <v>183.36047355529345</v>
      </c>
      <c r="P31" s="39"/>
    </row>
    <row r="32" spans="2:16" ht="18.75">
      <c r="B32" s="53"/>
      <c r="C32" s="53"/>
      <c r="D32" s="54"/>
      <c r="E32" s="55"/>
      <c r="F32" s="56"/>
      <c r="G32" s="57"/>
      <c r="H32" s="58"/>
      <c r="I32" s="59"/>
      <c r="J32" s="5"/>
      <c r="K32" s="5"/>
      <c r="L32" s="60"/>
      <c r="M32" s="61"/>
      <c r="O32" s="62"/>
      <c r="P32" s="63"/>
    </row>
    <row r="33" spans="2:16" ht="20.25">
      <c r="B33" s="24" t="s">
        <v>30</v>
      </c>
      <c r="C33" s="64"/>
      <c r="D33" s="65"/>
      <c r="E33" s="66"/>
      <c r="F33" s="67"/>
      <c r="G33" s="68"/>
      <c r="H33" s="69"/>
      <c r="I33" s="70"/>
      <c r="J33" s="5"/>
      <c r="K33" s="5"/>
      <c r="L33" s="71"/>
      <c r="M33" s="72"/>
      <c r="O33" s="73"/>
      <c r="P33" s="74"/>
    </row>
    <row r="34" spans="2:16" ht="18">
      <c r="B34" s="40" t="s">
        <v>31</v>
      </c>
      <c r="C34" s="40" t="s">
        <v>32</v>
      </c>
      <c r="D34" s="49">
        <v>32</v>
      </c>
      <c r="E34" s="50" t="s">
        <v>33</v>
      </c>
      <c r="F34" s="51"/>
      <c r="G34" s="32">
        <v>231</v>
      </c>
      <c r="H34" s="33">
        <f>(G34/$I$6)</f>
        <v>104.78091263721309</v>
      </c>
      <c r="I34" s="34">
        <v>0.57115</v>
      </c>
      <c r="J34" s="35">
        <v>510</v>
      </c>
      <c r="K34" s="35">
        <v>625</v>
      </c>
      <c r="L34" s="36">
        <f>(J34+K34)</f>
        <v>1135</v>
      </c>
      <c r="M34" s="37">
        <f>(L34/$I$6)</f>
        <v>514.832622697995</v>
      </c>
      <c r="O34" s="38">
        <f>(M34*I34)</f>
        <v>294.0466524539599</v>
      </c>
      <c r="P34" s="39"/>
    </row>
    <row r="35" spans="2:16" ht="18">
      <c r="B35" s="40" t="s">
        <v>34</v>
      </c>
      <c r="C35" s="40" t="s">
        <v>35</v>
      </c>
      <c r="D35" s="49">
        <v>24</v>
      </c>
      <c r="E35" s="50" t="s">
        <v>33</v>
      </c>
      <c r="F35" s="51"/>
      <c r="G35" s="32">
        <v>241</v>
      </c>
      <c r="H35" s="33">
        <f>(G35/$I$6)</f>
        <v>109.31688288124829</v>
      </c>
      <c r="I35" s="34">
        <v>0.5635</v>
      </c>
      <c r="J35" s="35">
        <v>460</v>
      </c>
      <c r="K35" s="35">
        <v>600</v>
      </c>
      <c r="L35" s="36">
        <f>(J35+K35)</f>
        <v>1060</v>
      </c>
      <c r="M35" s="37">
        <f>(L35/$I$6)</f>
        <v>480.8128458677311</v>
      </c>
      <c r="O35" s="38">
        <f>(M35*I35)</f>
        <v>270.93803864646645</v>
      </c>
      <c r="P35" s="39"/>
    </row>
    <row r="36" spans="2:16" ht="18">
      <c r="B36" s="1"/>
      <c r="C36" s="1"/>
      <c r="D36" s="75"/>
      <c r="E36" s="15"/>
      <c r="F36" s="76"/>
      <c r="G36" s="46"/>
      <c r="H36" s="47"/>
      <c r="I36" s="7"/>
      <c r="J36" s="5"/>
      <c r="K36" s="5"/>
      <c r="L36" s="11"/>
      <c r="M36" s="48"/>
      <c r="O36" s="9"/>
      <c r="P36" s="10"/>
    </row>
    <row r="37" spans="2:16" ht="20.25">
      <c r="B37" s="24" t="s">
        <v>36</v>
      </c>
      <c r="C37" s="1"/>
      <c r="D37" s="75"/>
      <c r="E37" s="15"/>
      <c r="F37" s="76"/>
      <c r="G37" s="46"/>
      <c r="H37" s="47"/>
      <c r="I37" s="7"/>
      <c r="J37" s="5"/>
      <c r="K37" s="5"/>
      <c r="L37" s="11"/>
      <c r="M37" s="48"/>
      <c r="O37" s="9"/>
      <c r="P37" s="10"/>
    </row>
    <row r="38" spans="2:16" ht="18">
      <c r="B38" s="40" t="s">
        <v>37</v>
      </c>
      <c r="C38" s="40" t="s">
        <v>38</v>
      </c>
      <c r="D38" s="49">
        <v>34</v>
      </c>
      <c r="E38" s="50" t="s">
        <v>39</v>
      </c>
      <c r="F38" s="51"/>
      <c r="G38" s="32">
        <v>220</v>
      </c>
      <c r="H38" s="33">
        <f>(G38/$I$6)</f>
        <v>99.79134536877437</v>
      </c>
      <c r="I38" s="34">
        <v>0.581925</v>
      </c>
      <c r="J38" s="35">
        <v>550</v>
      </c>
      <c r="K38" s="77"/>
      <c r="L38" s="36">
        <f>(J38+K38)</f>
        <v>550</v>
      </c>
      <c r="M38" s="37">
        <f>(L38/$I$6)</f>
        <v>249.47836342193594</v>
      </c>
      <c r="O38" s="38">
        <f>(M38*I38)</f>
        <v>145.17769663431008</v>
      </c>
      <c r="P38" s="39"/>
    </row>
    <row r="39" spans="2:16" ht="18">
      <c r="B39" s="40" t="s">
        <v>40</v>
      </c>
      <c r="C39" s="40" t="s">
        <v>41</v>
      </c>
      <c r="D39" s="49">
        <v>32</v>
      </c>
      <c r="E39" s="50" t="s">
        <v>42</v>
      </c>
      <c r="F39" s="51"/>
      <c r="G39" s="32">
        <v>232</v>
      </c>
      <c r="H39" s="33">
        <f>(G39/$I$6)</f>
        <v>105.23450966161661</v>
      </c>
      <c r="I39" s="34">
        <v>0.5703</v>
      </c>
      <c r="J39" s="79" t="s">
        <v>43</v>
      </c>
      <c r="K39" s="77"/>
      <c r="L39" s="36"/>
      <c r="M39" s="78"/>
      <c r="N39" s="80"/>
      <c r="O39" s="38"/>
      <c r="P39" s="39"/>
    </row>
    <row r="40" spans="2:16" ht="18">
      <c r="B40" s="1"/>
      <c r="C40" s="1"/>
      <c r="D40" s="75"/>
      <c r="E40" s="15"/>
      <c r="F40" s="76"/>
      <c r="G40" s="46"/>
      <c r="H40" s="47"/>
      <c r="I40" s="7"/>
      <c r="J40" s="5"/>
      <c r="K40" s="5"/>
      <c r="L40" s="11"/>
      <c r="M40" s="48"/>
      <c r="N40" s="80"/>
      <c r="O40" s="9"/>
      <c r="P40" s="10"/>
    </row>
    <row r="41" spans="2:16" ht="20.25">
      <c r="B41" s="24" t="s">
        <v>44</v>
      </c>
      <c r="C41" s="81"/>
      <c r="D41" s="65"/>
      <c r="E41" s="66"/>
      <c r="F41" s="67"/>
      <c r="G41" s="68"/>
      <c r="H41" s="69"/>
      <c r="I41" s="70"/>
      <c r="J41" s="82"/>
      <c r="K41" s="83"/>
      <c r="L41" s="71"/>
      <c r="M41" s="72"/>
      <c r="N41" s="80"/>
      <c r="O41" s="73"/>
      <c r="P41" s="74"/>
    </row>
    <row r="42" spans="2:16" ht="18">
      <c r="B42" s="40" t="s">
        <v>3</v>
      </c>
      <c r="C42" s="40" t="s">
        <v>4</v>
      </c>
      <c r="D42" s="29">
        <v>52</v>
      </c>
      <c r="E42" s="30" t="s">
        <v>5</v>
      </c>
      <c r="F42" s="31">
        <v>1.165</v>
      </c>
      <c r="G42" s="32">
        <v>199</v>
      </c>
      <c r="H42" s="33">
        <f>(G42/$I$6)</f>
        <v>90.26580785630046</v>
      </c>
      <c r="I42" s="34">
        <v>0.61095</v>
      </c>
      <c r="J42" s="35">
        <v>385</v>
      </c>
      <c r="K42" s="77"/>
      <c r="L42" s="36">
        <f>(J42+K42)</f>
        <v>385</v>
      </c>
      <c r="M42" s="37">
        <f>(L42/$I$6)</f>
        <v>174.63485439535515</v>
      </c>
      <c r="O42" s="38">
        <f>(M42*I42)</f>
        <v>106.69316429284223</v>
      </c>
      <c r="P42" s="39">
        <f>(F42*O42)</f>
        <v>124.2975364011612</v>
      </c>
    </row>
  </sheetData>
  <mergeCells count="1">
    <mergeCell ref="B5:C5"/>
  </mergeCells>
  <printOptions horizontalCentered="1" verticalCentered="1"/>
  <pageMargins left="0.5" right="0.5" top="0.5" bottom="0.5" header="0.5" footer="0.5"/>
  <pageSetup fitToHeight="1" fitToWidth="1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Orthopaedic Associates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Brown</dc:creator>
  <cp:keywords/>
  <dc:description/>
  <cp:lastModifiedBy>APF</cp:lastModifiedBy>
  <cp:lastPrinted>2009-08-26T20:44:51Z</cp:lastPrinted>
  <dcterms:created xsi:type="dcterms:W3CDTF">2009-08-19T01:37:13Z</dcterms:created>
  <dcterms:modified xsi:type="dcterms:W3CDTF">2009-08-26T20:45:50Z</dcterms:modified>
  <cp:category/>
  <cp:version/>
  <cp:contentType/>
  <cp:contentStatus/>
</cp:coreProperties>
</file>