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7400" windowHeight="13080" tabRatio="628" activeTab="0"/>
  </bookViews>
  <sheets>
    <sheet name="Full Power" sheetId="1" r:id="rId1"/>
    <sheet name="Ironman" sheetId="2" r:id="rId2"/>
    <sheet name="Bench only" sheetId="3" r:id="rId3"/>
    <sheet name="Deadlift only" sheetId="4" r:id="rId4"/>
  </sheets>
  <definedNames>
    <definedName name="_xlnm.Print_Area" localSheetId="2">'Bench only'!$A$1:$AO$31</definedName>
    <definedName name="_xlnm.Print_Area" localSheetId="3">'Deadlift only'!$A$1:$AO$10</definedName>
    <definedName name="_xlnm.Print_Area" localSheetId="0">'Full Power'!$A$1:$AO$90</definedName>
    <definedName name="_xlnm.Print_Area" localSheetId="1">'Ironman'!$A$1:$AO$19</definedName>
    <definedName name="_xlnm.Print_Titles" localSheetId="2">'Bench only'!$A:$I,'Bench only'!$1:$1</definedName>
    <definedName name="_xlnm.Print_Titles" localSheetId="3">'Deadlift only'!$A:$I,'Deadlift only'!$1:$1</definedName>
    <definedName name="_xlnm.Print_Titles" localSheetId="0">'Full Power'!$A:$I,'Full Power'!$1:$1</definedName>
    <definedName name="_xlnm.Print_Titles" localSheetId="1">'Ironman'!$A:$I,'Ironman'!$1:$1</definedName>
    <definedName name="Z_6FB3CCCC_B7B8_4A43_9951_24B5FAF2CEAA_.wvu.PrintArea" localSheetId="2" hidden="1">'Bench only'!$A$1:$AO$31</definedName>
    <definedName name="Z_6FB3CCCC_B7B8_4A43_9951_24B5FAF2CEAA_.wvu.PrintArea" localSheetId="3" hidden="1">'Deadlift only'!$A$1:$AO$10</definedName>
    <definedName name="Z_6FB3CCCC_B7B8_4A43_9951_24B5FAF2CEAA_.wvu.PrintArea" localSheetId="0" hidden="1">'Full Power'!$A$1:$AO$90</definedName>
    <definedName name="Z_6FB3CCCC_B7B8_4A43_9951_24B5FAF2CEAA_.wvu.PrintArea" localSheetId="1" hidden="1">'Ironman'!$A$1:$AO$19</definedName>
    <definedName name="Z_6FB3CCCC_B7B8_4A43_9951_24B5FAF2CEAA_.wvu.PrintTitles" localSheetId="2" hidden="1">'Bench only'!$A:$I,'Bench only'!$1:$1</definedName>
    <definedName name="Z_6FB3CCCC_B7B8_4A43_9951_24B5FAF2CEAA_.wvu.PrintTitles" localSheetId="3" hidden="1">'Deadlift only'!$A:$I,'Deadlift only'!$1:$1</definedName>
    <definedName name="Z_6FB3CCCC_B7B8_4A43_9951_24B5FAF2CEAA_.wvu.PrintTitles" localSheetId="0" hidden="1">'Full Power'!$A:$I,'Full Power'!$1:$1</definedName>
    <definedName name="Z_6FB3CCCC_B7B8_4A43_9951_24B5FAF2CEAA_.wvu.PrintTitles" localSheetId="1" hidden="1">'Ironman'!$A:$I,'Ironman'!$1:$1</definedName>
  </definedNames>
  <calcPr fullCalcOnLoad="1"/>
</workbook>
</file>

<file path=xl/sharedStrings.xml><?xml version="1.0" encoding="utf-8"?>
<sst xmlns="http://schemas.openxmlformats.org/spreadsheetml/2006/main" count="329" uniqueCount="154">
  <si>
    <t>Lifter</t>
  </si>
  <si>
    <t>Date of Birth</t>
  </si>
  <si>
    <t>Age</t>
  </si>
  <si>
    <t>Division</t>
  </si>
  <si>
    <t>Masters Age Multiplier</t>
  </si>
  <si>
    <t>Squat 1</t>
  </si>
  <si>
    <t>Miss</t>
  </si>
  <si>
    <t>Lift Score</t>
  </si>
  <si>
    <t>Squat 2</t>
  </si>
  <si>
    <t>Squat 3</t>
  </si>
  <si>
    <t>Bench 1</t>
  </si>
  <si>
    <t>Bench 2</t>
  </si>
  <si>
    <t>Bench 3</t>
  </si>
  <si>
    <t>Dead 1</t>
  </si>
  <si>
    <t>Dead 2</t>
  </si>
  <si>
    <t>Dead 3</t>
  </si>
  <si>
    <t>Total</t>
  </si>
  <si>
    <t>Total By Coefficient</t>
  </si>
  <si>
    <t>Total in Pounds</t>
  </si>
  <si>
    <t>Place</t>
  </si>
  <si>
    <t>Notes</t>
  </si>
  <si>
    <t>Glossbrenner Coefficients</t>
  </si>
  <si>
    <t>Weight in pounds</t>
  </si>
  <si>
    <t>Lloyd Adams</t>
  </si>
  <si>
    <t>Grant Austin</t>
  </si>
  <si>
    <t>Open 275</t>
  </si>
  <si>
    <t>PRO</t>
  </si>
  <si>
    <t>Brian Carroll</t>
  </si>
  <si>
    <t>Open 242-PRO</t>
  </si>
  <si>
    <t>Michael Churchman</t>
  </si>
  <si>
    <t>Cheryl Clodfelter</t>
  </si>
  <si>
    <t>Womens open - 198</t>
  </si>
  <si>
    <t>Darrell Davies</t>
  </si>
  <si>
    <t>Joey DeGiovine</t>
  </si>
  <si>
    <t>Adam Driggers</t>
  </si>
  <si>
    <t>Ron Edwards</t>
  </si>
  <si>
    <t>Lester Estevez</t>
  </si>
  <si>
    <t>Matthew Fields</t>
  </si>
  <si>
    <t>Wayne Flesh</t>
  </si>
  <si>
    <t>Earl Foran</t>
  </si>
  <si>
    <t>Colby Forshee</t>
  </si>
  <si>
    <t>Frederick Goldberg</t>
  </si>
  <si>
    <t>Frederick Goldberg *(BO)</t>
  </si>
  <si>
    <t>Ron Edwards (*IM)</t>
  </si>
  <si>
    <t>Richard Gregg</t>
  </si>
  <si>
    <t>Daniel Heath</t>
  </si>
  <si>
    <t>Bob Jodoin</t>
  </si>
  <si>
    <t>Margaret Kirkland</t>
  </si>
  <si>
    <t>Open - 181</t>
  </si>
  <si>
    <t>Open - 242</t>
  </si>
  <si>
    <t>Open - 275</t>
  </si>
  <si>
    <t>Masters 65+ - 181</t>
  </si>
  <si>
    <t xml:space="preserve">Masters 65+ - 181 </t>
  </si>
  <si>
    <t>Teen 13 -16 -114</t>
  </si>
  <si>
    <t>Masters 65+ - 242</t>
  </si>
  <si>
    <t>Open - SHW</t>
  </si>
  <si>
    <t>Submasters - 275</t>
  </si>
  <si>
    <t>Masters 65+ - 165</t>
  </si>
  <si>
    <t>Junior - 198</t>
  </si>
  <si>
    <t>Masters 45 - 49 - 242</t>
  </si>
  <si>
    <t>Masters 45 - 49 -242</t>
  </si>
  <si>
    <t>Leslie Kutner</t>
  </si>
  <si>
    <t>Dale Lance</t>
  </si>
  <si>
    <t>Open - 308</t>
  </si>
  <si>
    <t>Sean Litalien</t>
  </si>
  <si>
    <t>Junior - 275</t>
  </si>
  <si>
    <t>Girl Teen 17-19 - 123</t>
  </si>
  <si>
    <t>Jim Lynch</t>
  </si>
  <si>
    <t>Masters 50-54 - 198</t>
  </si>
  <si>
    <t>John Manly</t>
  </si>
  <si>
    <t>Tim McCoy</t>
  </si>
  <si>
    <t>Open - 148</t>
  </si>
  <si>
    <t>weight in lbs</t>
  </si>
  <si>
    <t>Bill McGuire</t>
  </si>
  <si>
    <t>Masters 65+ - 220</t>
  </si>
  <si>
    <t>Tommy Norris</t>
  </si>
  <si>
    <t>Patrick O'Grady</t>
  </si>
  <si>
    <t>Submasters - 165</t>
  </si>
  <si>
    <t>Patrick O'Grady (*DL)</t>
  </si>
  <si>
    <t>Shawn O'Grady</t>
  </si>
  <si>
    <t>Submasters - 148</t>
  </si>
  <si>
    <t>Rich Paliana</t>
  </si>
  <si>
    <t>Ronnie Paras</t>
  </si>
  <si>
    <t>Masters 45 -49 - 198</t>
  </si>
  <si>
    <t>Jeff Pierson</t>
  </si>
  <si>
    <t>Open - 198</t>
  </si>
  <si>
    <t>Junior - 181</t>
  </si>
  <si>
    <t>Ed Rectenwald</t>
  </si>
  <si>
    <t xml:space="preserve">Open - 242 </t>
  </si>
  <si>
    <t>Masters 55-59 - 198</t>
  </si>
  <si>
    <t>John Ruffalo</t>
  </si>
  <si>
    <t>Masters 65+ - 198</t>
  </si>
  <si>
    <t>Steve Smith</t>
  </si>
  <si>
    <t>Masters 65+ - 132</t>
  </si>
  <si>
    <t>Keith Southwood</t>
  </si>
  <si>
    <t>Clint Smith</t>
  </si>
  <si>
    <t>Open 220 - PRO</t>
  </si>
  <si>
    <t>Barry Williams</t>
  </si>
  <si>
    <t>Mike Schwanke</t>
  </si>
  <si>
    <t xml:space="preserve">Open - 181 </t>
  </si>
  <si>
    <t>Junior - 220</t>
  </si>
  <si>
    <t>Body Wt in Lbs</t>
  </si>
  <si>
    <t>Body Wt in lbs</t>
  </si>
  <si>
    <t>Weight Class in lbs</t>
  </si>
  <si>
    <t>Body Wt in lb</t>
  </si>
  <si>
    <t>Womens open - 123</t>
  </si>
  <si>
    <t>SHW</t>
  </si>
  <si>
    <t>Charles Fay</t>
  </si>
  <si>
    <t>Stacey Motter</t>
  </si>
  <si>
    <t>Womens open - 275</t>
  </si>
  <si>
    <t>Michael Abshen</t>
  </si>
  <si>
    <t>Masters 45 -49 -275</t>
  </si>
  <si>
    <t>Shawn Francisco</t>
  </si>
  <si>
    <t>Junior - 242</t>
  </si>
  <si>
    <t>Brian Strickland</t>
  </si>
  <si>
    <t>Open - 308  -PRO</t>
  </si>
  <si>
    <t>Mike Stuchiner</t>
  </si>
  <si>
    <t>Philip "Brad" Thomas</t>
  </si>
  <si>
    <t>Daniel Tinajero</t>
  </si>
  <si>
    <t>Pete Trnavskis</t>
  </si>
  <si>
    <t>Open - 220</t>
  </si>
  <si>
    <t>Jeffrey Vaughn</t>
  </si>
  <si>
    <t>Sam Wahnish</t>
  </si>
  <si>
    <t>Junior - 148</t>
  </si>
  <si>
    <t>Kenny Riddle</t>
  </si>
  <si>
    <t>Kenny Riddle (*DL)</t>
  </si>
  <si>
    <t>JJ Thomas</t>
  </si>
  <si>
    <t>Nelson Castellano</t>
  </si>
  <si>
    <t>Daniel Castellano</t>
  </si>
  <si>
    <t>Teen 17 -19</t>
  </si>
  <si>
    <t>Open 220 -PRO</t>
  </si>
  <si>
    <t>Ivan Marrero</t>
  </si>
  <si>
    <t>Stanislav Pryalchin</t>
  </si>
  <si>
    <t xml:space="preserve">John Romoser </t>
  </si>
  <si>
    <t>Anthony "Tony" Garland</t>
  </si>
  <si>
    <t>OUT</t>
  </si>
  <si>
    <t xml:space="preserve">Submasters 33-39 - 242 </t>
  </si>
  <si>
    <t>Omar Maldonado</t>
  </si>
  <si>
    <t>-</t>
  </si>
  <si>
    <t>gave him OBB Medal</t>
  </si>
  <si>
    <t>BEST LIFTER BENCH ONLY</t>
  </si>
  <si>
    <t>Best Lifter- Deadlift only</t>
  </si>
  <si>
    <t>Left w/out medal</t>
  </si>
  <si>
    <t>left, gave him a  1st medal</t>
  </si>
  <si>
    <t>gave him 1st place medal</t>
  </si>
  <si>
    <t>left, gave him 1st place medal</t>
  </si>
  <si>
    <t>left, gave him a  2nd medal</t>
  </si>
  <si>
    <t>Best Lifter - Female</t>
  </si>
  <si>
    <t>"Brad" Thomas (*IM)</t>
  </si>
  <si>
    <t>BEST LIFTER- Ironman</t>
  </si>
  <si>
    <t>1st</t>
  </si>
  <si>
    <t>2nd</t>
  </si>
  <si>
    <t>3rd</t>
  </si>
  <si>
    <t>BEST LIFTER - MALE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</si>
</sst>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00"/>
    <numFmt numFmtId="166" formatCode="[$-409]dddd\,\ mmmm\ dd\,\ yyyy"/>
    <numFmt numFmtId="167" formatCode="mm/dd/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"/>
      <name val="Verdana"/>
      <family val="2"/>
    </font>
    <font>
      <sz val="9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7" fillId="2" borderId="1" xfId="21" applyFont="1" applyFill="1" applyBorder="1" applyAlignment="1" applyProtection="1">
      <alignment horizontal="center" vertical="center" textRotation="60" wrapText="1"/>
      <protection locked="0"/>
    </xf>
    <xf numFmtId="165" fontId="7" fillId="2" borderId="1" xfId="21" applyNumberFormat="1" applyFont="1" applyFill="1" applyBorder="1" applyAlignment="1" applyProtection="1">
      <alignment horizontal="center" vertical="center" textRotation="60" wrapText="1"/>
      <protection locked="0"/>
    </xf>
    <xf numFmtId="164" fontId="7" fillId="2" borderId="1" xfId="21" applyNumberFormat="1" applyFont="1" applyFill="1" applyBorder="1" applyAlignment="1" applyProtection="1">
      <alignment horizontal="center" vertical="center" textRotation="60" wrapText="1"/>
      <protection locked="0"/>
    </xf>
    <xf numFmtId="2" fontId="7" fillId="2" borderId="2" xfId="21" applyNumberFormat="1" applyFont="1" applyFill="1" applyBorder="1" applyAlignment="1" applyProtection="1">
      <alignment horizontal="center" vertical="center" textRotation="60" wrapText="1"/>
      <protection locked="0"/>
    </xf>
    <xf numFmtId="0" fontId="7" fillId="2" borderId="3" xfId="21" applyFont="1" applyFill="1" applyBorder="1" applyAlignment="1" applyProtection="1">
      <alignment horizontal="center" vertical="center" textRotation="60" wrapText="1"/>
      <protection locked="0"/>
    </xf>
    <xf numFmtId="0" fontId="7" fillId="2" borderId="1" xfId="21" applyFont="1" applyFill="1" applyBorder="1" applyAlignment="1">
      <alignment horizontal="center" vertical="center" textRotation="60" wrapText="1"/>
      <protection/>
    </xf>
    <xf numFmtId="0" fontId="7" fillId="2" borderId="2" xfId="21" applyFont="1" applyFill="1" applyBorder="1" applyAlignment="1">
      <alignment horizontal="center" vertical="center" textRotation="60" wrapText="1"/>
      <protection/>
    </xf>
    <xf numFmtId="0" fontId="7" fillId="2" borderId="3" xfId="21" applyFont="1" applyFill="1" applyBorder="1" applyAlignment="1">
      <alignment horizontal="center" vertical="center" textRotation="60" wrapText="1"/>
      <protection/>
    </xf>
    <xf numFmtId="0" fontId="7" fillId="2" borderId="4" xfId="21" applyFont="1" applyFill="1" applyBorder="1" applyAlignment="1">
      <alignment horizontal="center" vertical="center" textRotation="60" wrapText="1"/>
      <protection/>
    </xf>
    <xf numFmtId="0" fontId="0" fillId="0" borderId="0" xfId="21" applyFont="1" applyAlignment="1">
      <alignment horizontal="center" vertical="center" textRotation="60" wrapText="1"/>
      <protection/>
    </xf>
    <xf numFmtId="0" fontId="8" fillId="0" borderId="1" xfId="21" applyFont="1" applyBorder="1" applyProtection="1">
      <alignment/>
      <protection locked="0"/>
    </xf>
    <xf numFmtId="165" fontId="8" fillId="0" borderId="1" xfId="21" applyNumberFormat="1" applyFont="1" applyBorder="1" applyProtection="1">
      <alignment/>
      <protection locked="0"/>
    </xf>
    <xf numFmtId="164" fontId="8" fillId="0" borderId="1" xfId="21" applyNumberFormat="1" applyFont="1" applyBorder="1" applyProtection="1">
      <alignment/>
      <protection locked="0"/>
    </xf>
    <xf numFmtId="2" fontId="8" fillId="0" borderId="1" xfId="21" applyNumberFormat="1" applyFont="1" applyBorder="1" applyAlignment="1" applyProtection="1">
      <alignment horizontal="center"/>
      <protection locked="0"/>
    </xf>
    <xf numFmtId="0" fontId="8" fillId="0" borderId="1" xfId="21" applyFont="1" applyBorder="1" applyAlignment="1" applyProtection="1">
      <alignment horizontal="center"/>
      <protection locked="0"/>
    </xf>
    <xf numFmtId="2" fontId="8" fillId="0" borderId="1" xfId="21" applyNumberFormat="1" applyFont="1" applyBorder="1" applyAlignment="1">
      <alignment horizontal="center"/>
      <protection/>
    </xf>
    <xf numFmtId="0" fontId="8" fillId="0" borderId="3" xfId="21" applyFont="1" applyBorder="1" applyAlignment="1" applyProtection="1">
      <alignment horizontal="center"/>
      <protection locked="0"/>
    </xf>
    <xf numFmtId="2" fontId="8" fillId="0" borderId="2" xfId="21" applyNumberFormat="1" applyFont="1" applyBorder="1" applyAlignment="1">
      <alignment horizontal="center"/>
      <protection/>
    </xf>
    <xf numFmtId="2" fontId="7" fillId="2" borderId="2" xfId="21" applyNumberFormat="1" applyFont="1" applyFill="1" applyBorder="1" applyAlignment="1">
      <alignment horizontal="center"/>
      <protection/>
    </xf>
    <xf numFmtId="0" fontId="8" fillId="0" borderId="1" xfId="21" applyFont="1" applyBorder="1">
      <alignment/>
      <protection/>
    </xf>
    <xf numFmtId="0" fontId="0" fillId="0" borderId="0" xfId="21" applyFont="1">
      <alignment/>
      <protection/>
    </xf>
    <xf numFmtId="0" fontId="8" fillId="0" borderId="1" xfId="21" applyFont="1" applyBorder="1" applyAlignment="1" applyProtection="1">
      <alignment horizontal="left"/>
      <protection locked="0"/>
    </xf>
    <xf numFmtId="0" fontId="8" fillId="0" borderId="1" xfId="21" applyFont="1" applyFill="1" applyBorder="1" applyAlignment="1" applyProtection="1">
      <alignment horizontal="center"/>
      <protection locked="0"/>
    </xf>
    <xf numFmtId="0" fontId="8" fillId="0" borderId="3" xfId="21" applyFont="1" applyFill="1" applyBorder="1" applyAlignment="1" applyProtection="1">
      <alignment horizontal="center"/>
      <protection locked="0"/>
    </xf>
    <xf numFmtId="0" fontId="8" fillId="0" borderId="0" xfId="21" applyFont="1" applyProtection="1">
      <alignment/>
      <protection locked="0"/>
    </xf>
    <xf numFmtId="165" fontId="8" fillId="0" borderId="0" xfId="21" applyNumberFormat="1" applyFont="1" applyProtection="1">
      <alignment/>
      <protection locked="0"/>
    </xf>
    <xf numFmtId="164" fontId="8" fillId="0" borderId="0" xfId="21" applyNumberFormat="1" applyFont="1" applyProtection="1">
      <alignment/>
      <protection locked="0"/>
    </xf>
    <xf numFmtId="0" fontId="8" fillId="0" borderId="0" xfId="21" applyFont="1">
      <alignment/>
      <protection/>
    </xf>
    <xf numFmtId="0" fontId="7" fillId="2" borderId="1" xfId="22" applyFont="1" applyFill="1" applyBorder="1" applyAlignment="1" applyProtection="1">
      <alignment horizontal="center" vertical="center" textRotation="60" wrapText="1"/>
      <protection locked="0"/>
    </xf>
    <xf numFmtId="0" fontId="7" fillId="2" borderId="1" xfId="22" applyFont="1" applyFill="1" applyBorder="1" applyAlignment="1">
      <alignment horizontal="center" vertical="center" textRotation="60" wrapText="1"/>
      <protection/>
    </xf>
    <xf numFmtId="0" fontId="7" fillId="2" borderId="3" xfId="22" applyFont="1" applyFill="1" applyBorder="1" applyAlignment="1" applyProtection="1">
      <alignment horizontal="center" vertical="center" textRotation="60" wrapText="1"/>
      <protection locked="0"/>
    </xf>
    <xf numFmtId="0" fontId="7" fillId="2" borderId="2" xfId="22" applyFont="1" applyFill="1" applyBorder="1" applyAlignment="1">
      <alignment horizontal="center" vertical="center" textRotation="60" wrapText="1"/>
      <protection/>
    </xf>
    <xf numFmtId="0" fontId="7" fillId="2" borderId="4" xfId="22" applyFont="1" applyFill="1" applyBorder="1" applyAlignment="1">
      <alignment horizontal="center" vertical="center" textRotation="60" wrapText="1"/>
      <protection/>
    </xf>
    <xf numFmtId="0" fontId="0" fillId="0" borderId="0" xfId="22" applyFont="1" applyAlignment="1">
      <alignment horizontal="center" vertical="center" textRotation="60" wrapText="1"/>
      <protection/>
    </xf>
    <xf numFmtId="2" fontId="8" fillId="0" borderId="1" xfId="22" applyNumberFormat="1" applyFont="1" applyBorder="1" applyProtection="1">
      <alignment/>
      <protection locked="0"/>
    </xf>
    <xf numFmtId="2" fontId="8" fillId="0" borderId="1" xfId="22" applyNumberFormat="1" applyFont="1" applyBorder="1" applyAlignment="1" applyProtection="1">
      <alignment horizontal="center"/>
      <protection locked="0"/>
    </xf>
    <xf numFmtId="0" fontId="8" fillId="0" borderId="1" xfId="22" applyFont="1" applyBorder="1" applyAlignment="1" applyProtection="1">
      <alignment horizontal="center"/>
      <protection locked="0"/>
    </xf>
    <xf numFmtId="2" fontId="8" fillId="0" borderId="1" xfId="22" applyNumberFormat="1" applyFont="1" applyBorder="1" applyAlignment="1">
      <alignment horizontal="center"/>
      <protection/>
    </xf>
    <xf numFmtId="0" fontId="8" fillId="0" borderId="3" xfId="22" applyFont="1" applyBorder="1" applyAlignment="1" applyProtection="1">
      <alignment horizontal="center"/>
      <protection locked="0"/>
    </xf>
    <xf numFmtId="2" fontId="8" fillId="0" borderId="3" xfId="22" applyNumberFormat="1" applyFont="1" applyBorder="1" applyProtection="1">
      <alignment/>
      <protection locked="0"/>
    </xf>
    <xf numFmtId="2" fontId="8" fillId="0" borderId="2" xfId="22" applyNumberFormat="1" applyFont="1" applyBorder="1" applyAlignment="1">
      <alignment horizontal="center"/>
      <protection/>
    </xf>
    <xf numFmtId="2" fontId="7" fillId="2" borderId="2" xfId="22" applyNumberFormat="1" applyFont="1" applyFill="1" applyBorder="1" applyAlignment="1">
      <alignment horizontal="center"/>
      <protection/>
    </xf>
    <xf numFmtId="164" fontId="8" fillId="0" borderId="4" xfId="22" applyNumberFormat="1" applyFont="1" applyBorder="1">
      <alignment/>
      <protection/>
    </xf>
    <xf numFmtId="0" fontId="8" fillId="0" borderId="1" xfId="22" applyFont="1" applyBorder="1">
      <alignment/>
      <protection/>
    </xf>
    <xf numFmtId="0" fontId="0" fillId="0" borderId="0" xfId="22" applyFont="1">
      <alignment/>
      <protection/>
    </xf>
    <xf numFmtId="0" fontId="8" fillId="0" borderId="1" xfId="22" applyFont="1" applyFill="1" applyBorder="1" applyAlignment="1" applyProtection="1">
      <alignment horizontal="center"/>
      <protection locked="0"/>
    </xf>
    <xf numFmtId="0" fontId="8" fillId="0" borderId="3" xfId="22" applyFont="1" applyFill="1" applyBorder="1" applyAlignment="1" applyProtection="1">
      <alignment horizontal="center"/>
      <protection locked="0"/>
    </xf>
    <xf numFmtId="0" fontId="8" fillId="0" borderId="0" xfId="22" applyFont="1" applyProtection="1">
      <alignment/>
      <protection locked="0"/>
    </xf>
    <xf numFmtId="0" fontId="8" fillId="0" borderId="0" xfId="22" applyFont="1">
      <alignment/>
      <protection/>
    </xf>
    <xf numFmtId="14" fontId="7" fillId="2" borderId="1" xfId="21" applyNumberFormat="1" applyFont="1" applyFill="1" applyBorder="1" applyAlignment="1" applyProtection="1">
      <alignment horizontal="center" vertical="center" textRotation="60" wrapText="1"/>
      <protection locked="0"/>
    </xf>
    <xf numFmtId="14" fontId="8" fillId="0" borderId="1" xfId="21" applyNumberFormat="1" applyFont="1" applyBorder="1" applyAlignment="1" applyProtection="1">
      <alignment horizontal="right"/>
      <protection locked="0"/>
    </xf>
    <xf numFmtId="14" fontId="8" fillId="0" borderId="0" xfId="21" applyNumberFormat="1" applyFont="1" applyAlignment="1" applyProtection="1">
      <alignment horizontal="right"/>
      <protection locked="0"/>
    </xf>
    <xf numFmtId="2" fontId="8" fillId="0" borderId="3" xfId="21" applyNumberFormat="1" applyFont="1" applyBorder="1" applyAlignment="1" applyProtection="1">
      <alignment horizontal="center"/>
      <protection locked="0"/>
    </xf>
    <xf numFmtId="14" fontId="8" fillId="0" borderId="1" xfId="21" applyNumberFormat="1" applyFont="1" applyBorder="1" applyAlignment="1" applyProtection="1">
      <alignment horizontal="center"/>
      <protection locked="0"/>
    </xf>
    <xf numFmtId="165" fontId="8" fillId="0" borderId="1" xfId="21" applyNumberFormat="1" applyFont="1" applyBorder="1" applyAlignment="1" applyProtection="1">
      <alignment horizontal="center"/>
      <protection locked="0"/>
    </xf>
    <xf numFmtId="164" fontId="8" fillId="0" borderId="1" xfId="21" applyNumberFormat="1" applyFont="1" applyBorder="1" applyAlignment="1" applyProtection="1">
      <alignment horizontal="center"/>
      <protection locked="0"/>
    </xf>
    <xf numFmtId="2" fontId="8" fillId="0" borderId="3" xfId="21" applyNumberFormat="1" applyFont="1" applyBorder="1" applyAlignment="1">
      <alignment horizontal="center"/>
      <protection/>
    </xf>
    <xf numFmtId="164" fontId="8" fillId="0" borderId="4" xfId="21" applyNumberFormat="1" applyFont="1" applyBorder="1" applyAlignment="1">
      <alignment horizontal="center"/>
      <protection/>
    </xf>
    <xf numFmtId="0" fontId="8" fillId="0" borderId="1" xfId="21" applyFont="1" applyBorder="1" applyAlignment="1">
      <alignment horizontal="center"/>
      <protection/>
    </xf>
    <xf numFmtId="2" fontId="8" fillId="0" borderId="1" xfId="21" applyNumberFormat="1" applyFont="1" applyFill="1" applyBorder="1" applyAlignment="1" applyProtection="1">
      <alignment horizontal="center"/>
      <protection locked="0"/>
    </xf>
    <xf numFmtId="14" fontId="8" fillId="0" borderId="0" xfId="21" applyNumberFormat="1" applyFont="1" applyAlignment="1" applyProtection="1">
      <alignment horizontal="center"/>
      <protection locked="0"/>
    </xf>
    <xf numFmtId="0" fontId="8" fillId="0" borderId="0" xfId="21" applyFont="1" applyAlignment="1" applyProtection="1">
      <alignment horizontal="center"/>
      <protection locked="0"/>
    </xf>
    <xf numFmtId="165" fontId="8" fillId="0" borderId="0" xfId="21" applyNumberFormat="1" applyFont="1" applyAlignment="1" applyProtection="1">
      <alignment horizontal="center"/>
      <protection locked="0"/>
    </xf>
    <xf numFmtId="164" fontId="8" fillId="0" borderId="0" xfId="21" applyNumberFormat="1" applyFont="1" applyAlignment="1" applyProtection="1">
      <alignment horizontal="center"/>
      <protection locked="0"/>
    </xf>
    <xf numFmtId="0" fontId="8" fillId="0" borderId="0" xfId="21" applyFont="1" applyAlignment="1">
      <alignment horizontal="center"/>
      <protection/>
    </xf>
    <xf numFmtId="0" fontId="8" fillId="0" borderId="5" xfId="21" applyFont="1" applyBorder="1" applyAlignment="1">
      <alignment horizontal="center"/>
      <protection/>
    </xf>
    <xf numFmtId="2" fontId="8" fillId="0" borderId="1" xfId="21" applyNumberFormat="1" applyFont="1" applyBorder="1" applyProtection="1">
      <alignment/>
      <protection/>
    </xf>
    <xf numFmtId="0" fontId="7" fillId="0" borderId="1" xfId="21" applyFont="1" applyBorder="1" applyProtection="1">
      <alignment/>
      <protection locked="0"/>
    </xf>
    <xf numFmtId="0" fontId="7" fillId="0" borderId="1" xfId="21" applyFont="1" applyBorder="1" applyAlignment="1" applyProtection="1">
      <alignment horizontal="center"/>
      <protection locked="0"/>
    </xf>
    <xf numFmtId="0" fontId="0" fillId="0" borderId="1" xfId="22" applyFont="1" applyBorder="1">
      <alignment/>
      <protection/>
    </xf>
    <xf numFmtId="14" fontId="7" fillId="0" borderId="1" xfId="21" applyNumberFormat="1" applyFont="1" applyBorder="1" applyAlignment="1" applyProtection="1">
      <alignment horizontal="right"/>
      <protection locked="0"/>
    </xf>
    <xf numFmtId="0" fontId="7" fillId="0" borderId="1" xfId="21" applyFont="1" applyBorder="1" applyAlignment="1" applyProtection="1">
      <alignment horizontal="left"/>
      <protection locked="0"/>
    </xf>
    <xf numFmtId="0" fontId="8" fillId="0" borderId="6" xfId="21" applyFont="1" applyBorder="1" applyProtection="1">
      <alignment/>
      <protection locked="0"/>
    </xf>
    <xf numFmtId="0" fontId="8" fillId="3" borderId="1" xfId="21" applyFont="1" applyFill="1" applyBorder="1">
      <alignment/>
      <protection/>
    </xf>
    <xf numFmtId="0" fontId="8" fillId="3" borderId="1" xfId="22" applyFont="1" applyFill="1" applyBorder="1">
      <alignment/>
      <protection/>
    </xf>
    <xf numFmtId="0" fontId="8" fillId="0" borderId="0" xfId="21" applyFont="1" applyBorder="1">
      <alignment/>
      <protection/>
    </xf>
    <xf numFmtId="0" fontId="8" fillId="0" borderId="1" xfId="21" applyFont="1" applyFill="1" applyBorder="1" applyAlignment="1" applyProtection="1">
      <alignment horizontal="left"/>
      <protection locked="0"/>
    </xf>
    <xf numFmtId="14" fontId="8" fillId="0" borderId="1" xfId="21" applyNumberFormat="1" applyFont="1" applyFill="1" applyBorder="1" applyAlignment="1" applyProtection="1">
      <alignment horizontal="right"/>
      <protection locked="0"/>
    </xf>
    <xf numFmtId="0" fontId="8" fillId="0" borderId="1" xfId="21" applyFont="1" applyFill="1" applyBorder="1" applyProtection="1">
      <alignment/>
      <protection locked="0"/>
    </xf>
    <xf numFmtId="0" fontId="7" fillId="0" borderId="1" xfId="21" applyFont="1" applyFill="1" applyBorder="1" applyProtection="1">
      <alignment/>
      <protection locked="0"/>
    </xf>
    <xf numFmtId="2" fontId="8" fillId="0" borderId="1" xfId="21" applyNumberFormat="1" applyFont="1" applyFill="1" applyBorder="1" applyProtection="1">
      <alignment/>
      <protection/>
    </xf>
    <xf numFmtId="165" fontId="8" fillId="0" borderId="1" xfId="21" applyNumberFormat="1" applyFont="1" applyFill="1" applyBorder="1" applyProtection="1">
      <alignment/>
      <protection locked="0"/>
    </xf>
    <xf numFmtId="164" fontId="8" fillId="0" borderId="1" xfId="21" applyNumberFormat="1" applyFont="1" applyFill="1" applyBorder="1" applyProtection="1">
      <alignment/>
      <protection locked="0"/>
    </xf>
    <xf numFmtId="2" fontId="8" fillId="0" borderId="1" xfId="22" applyNumberFormat="1" applyFont="1" applyFill="1" applyBorder="1" applyAlignment="1">
      <alignment horizontal="center"/>
      <protection/>
    </xf>
    <xf numFmtId="2" fontId="8" fillId="0" borderId="3" xfId="22" applyNumberFormat="1" applyFont="1" applyFill="1" applyBorder="1" applyProtection="1">
      <alignment/>
      <protection locked="0"/>
    </xf>
    <xf numFmtId="2" fontId="8" fillId="0" borderId="1" xfId="22" applyNumberFormat="1" applyFont="1" applyFill="1" applyBorder="1" applyProtection="1">
      <alignment/>
      <protection locked="0"/>
    </xf>
    <xf numFmtId="2" fontId="8" fillId="0" borderId="2" xfId="22" applyNumberFormat="1" applyFont="1" applyFill="1" applyBorder="1" applyAlignment="1">
      <alignment horizontal="center"/>
      <protection/>
    </xf>
    <xf numFmtId="164" fontId="8" fillId="0" borderId="4" xfId="22" applyNumberFormat="1" applyFont="1" applyFill="1" applyBorder="1">
      <alignment/>
      <protection/>
    </xf>
    <xf numFmtId="0" fontId="8" fillId="0" borderId="1" xfId="22" applyFont="1" applyFill="1" applyBorder="1">
      <alignment/>
      <protection/>
    </xf>
    <xf numFmtId="2" fontId="8" fillId="0" borderId="1" xfId="22" applyNumberFormat="1" applyFont="1" applyFill="1" applyBorder="1" applyAlignment="1" applyProtection="1">
      <alignment horizontal="center"/>
      <protection locked="0"/>
    </xf>
    <xf numFmtId="0" fontId="8" fillId="0" borderId="6" xfId="21" applyFont="1" applyFill="1" applyBorder="1" applyProtection="1">
      <alignment/>
      <protection locked="0"/>
    </xf>
    <xf numFmtId="2" fontId="8" fillId="0" borderId="4" xfId="22" applyNumberFormat="1" applyFont="1" applyBorder="1">
      <alignment/>
      <protection/>
    </xf>
    <xf numFmtId="2" fontId="8" fillId="0" borderId="4" xfId="22" applyNumberFormat="1" applyFont="1" applyFill="1" applyBorder="1">
      <alignment/>
      <protection/>
    </xf>
    <xf numFmtId="0" fontId="8" fillId="0" borderId="0" xfId="22" applyFont="1" applyBorder="1">
      <alignment/>
      <protection/>
    </xf>
    <xf numFmtId="0" fontId="7" fillId="0" borderId="1" xfId="21" applyFont="1" applyFill="1" applyBorder="1" applyAlignment="1" applyProtection="1">
      <alignment horizontal="left"/>
      <protection locked="0"/>
    </xf>
    <xf numFmtId="0" fontId="0" fillId="0" borderId="1" xfId="22" applyFont="1" applyBorder="1" applyAlignment="1">
      <alignment horizontal="left"/>
      <protection/>
    </xf>
    <xf numFmtId="14" fontId="8" fillId="0" borderId="1" xfId="21" applyNumberFormat="1" applyFont="1" applyFill="1" applyBorder="1" applyAlignment="1" applyProtection="1">
      <alignment horizontal="center"/>
      <protection locked="0"/>
    </xf>
    <xf numFmtId="0" fontId="7" fillId="0" borderId="1" xfId="21" applyFont="1" applyFill="1" applyBorder="1" applyAlignment="1" applyProtection="1">
      <alignment horizontal="center"/>
      <protection locked="0"/>
    </xf>
    <xf numFmtId="165" fontId="8" fillId="0" borderId="1" xfId="21" applyNumberFormat="1" applyFont="1" applyFill="1" applyBorder="1" applyAlignment="1" applyProtection="1">
      <alignment horizontal="center"/>
      <protection locked="0"/>
    </xf>
    <xf numFmtId="164" fontId="8" fillId="0" borderId="1" xfId="21" applyNumberFormat="1" applyFont="1" applyFill="1" applyBorder="1" applyAlignment="1" applyProtection="1">
      <alignment horizontal="center"/>
      <protection locked="0"/>
    </xf>
    <xf numFmtId="2" fontId="8" fillId="0" borderId="1" xfId="21" applyNumberFormat="1" applyFont="1" applyFill="1" applyBorder="1" applyAlignment="1">
      <alignment horizontal="center"/>
      <protection/>
    </xf>
    <xf numFmtId="2" fontId="8" fillId="0" borderId="3" xfId="21" applyNumberFormat="1" applyFont="1" applyFill="1" applyBorder="1" applyAlignment="1" applyProtection="1">
      <alignment horizontal="center"/>
      <protection locked="0"/>
    </xf>
    <xf numFmtId="2" fontId="8" fillId="0" borderId="2" xfId="21" applyNumberFormat="1" applyFont="1" applyFill="1" applyBorder="1" applyAlignment="1">
      <alignment horizontal="center"/>
      <protection/>
    </xf>
    <xf numFmtId="164" fontId="8" fillId="0" borderId="4" xfId="21" applyNumberFormat="1" applyFont="1" applyFill="1" applyBorder="1" applyAlignment="1">
      <alignment horizontal="center"/>
      <protection/>
    </xf>
    <xf numFmtId="0" fontId="8" fillId="0" borderId="1" xfId="21" applyFont="1" applyFill="1" applyBorder="1" applyAlignment="1">
      <alignment horizontal="center"/>
      <protection/>
    </xf>
    <xf numFmtId="0" fontId="8" fillId="0" borderId="1" xfId="21" applyFont="1" applyFill="1" applyBorder="1">
      <alignment/>
      <protection/>
    </xf>
    <xf numFmtId="14" fontId="8" fillId="0" borderId="0" xfId="21" applyNumberFormat="1" applyFont="1" applyFill="1" applyAlignment="1" applyProtection="1">
      <alignment horizontal="center"/>
      <protection locked="0"/>
    </xf>
    <xf numFmtId="0" fontId="8" fillId="0" borderId="0" xfId="21" applyFont="1" applyFill="1" applyAlignment="1" applyProtection="1">
      <alignment horizontal="center"/>
      <protection locked="0"/>
    </xf>
    <xf numFmtId="0" fontId="8" fillId="0" borderId="0" xfId="21" applyFont="1" applyFill="1" applyAlignment="1">
      <alignment horizontal="center"/>
      <protection/>
    </xf>
    <xf numFmtId="0" fontId="8" fillId="0" borderId="0" xfId="21" applyFont="1" applyBorder="1" applyAlignment="1">
      <alignment horizontal="center"/>
      <protection/>
    </xf>
    <xf numFmtId="0" fontId="8" fillId="0" borderId="1" xfId="22" applyFont="1" applyBorder="1" applyProtection="1">
      <alignment/>
      <protection locked="0"/>
    </xf>
    <xf numFmtId="0" fontId="8" fillId="2" borderId="1" xfId="22" applyFont="1" applyFill="1" applyBorder="1">
      <alignment/>
      <protection/>
    </xf>
    <xf numFmtId="2" fontId="7" fillId="2" borderId="1" xfId="22" applyNumberFormat="1" applyFont="1" applyFill="1" applyBorder="1" applyAlignment="1">
      <alignment horizontal="center"/>
      <protection/>
    </xf>
    <xf numFmtId="2" fontId="8" fillId="0" borderId="1" xfId="22" applyNumberFormat="1" applyFont="1" applyFill="1" applyBorder="1">
      <alignment/>
      <protection/>
    </xf>
    <xf numFmtId="164" fontId="8" fillId="0" borderId="1" xfId="22" applyNumberFormat="1" applyFont="1" applyFill="1" applyBorder="1">
      <alignment/>
      <protection/>
    </xf>
    <xf numFmtId="2" fontId="8" fillId="0" borderId="1" xfId="22" applyNumberFormat="1" applyFont="1" applyBorder="1">
      <alignment/>
      <protection/>
    </xf>
    <xf numFmtId="164" fontId="8" fillId="0" borderId="1" xfId="22" applyNumberFormat="1" applyFont="1" applyBorder="1">
      <alignment/>
      <protection/>
    </xf>
    <xf numFmtId="0" fontId="8" fillId="0" borderId="1" xfId="22" applyFont="1" applyFill="1" applyBorder="1" applyAlignment="1">
      <alignment horizontal="center"/>
      <protection/>
    </xf>
    <xf numFmtId="0" fontId="8" fillId="2" borderId="1" xfId="21" applyFont="1" applyFill="1" applyBorder="1" applyAlignment="1">
      <alignment horizontal="center"/>
      <protection/>
    </xf>
    <xf numFmtId="2" fontId="7" fillId="2" borderId="1" xfId="21" applyNumberFormat="1" applyFont="1" applyFill="1" applyBorder="1" applyAlignment="1">
      <alignment horizontal="center"/>
      <protection/>
    </xf>
    <xf numFmtId="164" fontId="8" fillId="0" borderId="1" xfId="21" applyNumberFormat="1" applyFont="1" applyFill="1" applyBorder="1" applyAlignment="1">
      <alignment horizontal="center"/>
      <protection/>
    </xf>
    <xf numFmtId="0" fontId="8" fillId="0" borderId="7" xfId="21" applyFont="1" applyBorder="1" applyProtection="1">
      <alignment/>
      <protection locked="0"/>
    </xf>
    <xf numFmtId="14" fontId="8" fillId="0" borderId="7" xfId="21" applyNumberFormat="1" applyFont="1" applyBorder="1" applyAlignment="1" applyProtection="1">
      <alignment horizontal="right"/>
      <protection locked="0"/>
    </xf>
    <xf numFmtId="0" fontId="8" fillId="0" borderId="7" xfId="21" applyFont="1" applyBorder="1" applyAlignment="1" applyProtection="1">
      <alignment horizontal="left"/>
      <protection locked="0"/>
    </xf>
    <xf numFmtId="0" fontId="8" fillId="0" borderId="7" xfId="21" applyFont="1" applyBorder="1" applyAlignment="1" applyProtection="1">
      <alignment horizontal="center"/>
      <protection locked="0"/>
    </xf>
    <xf numFmtId="2" fontId="8" fillId="0" borderId="7" xfId="21" applyNumberFormat="1" applyFont="1" applyBorder="1" applyProtection="1">
      <alignment/>
      <protection/>
    </xf>
    <xf numFmtId="165" fontId="8" fillId="0" borderId="7" xfId="21" applyNumberFormat="1" applyFont="1" applyBorder="1" applyProtection="1">
      <alignment/>
      <protection locked="0"/>
    </xf>
    <xf numFmtId="164" fontId="8" fillId="0" borderId="7" xfId="21" applyNumberFormat="1" applyFont="1" applyBorder="1" applyProtection="1">
      <alignment/>
      <protection locked="0"/>
    </xf>
    <xf numFmtId="2" fontId="8" fillId="0" borderId="7" xfId="22" applyNumberFormat="1" applyFont="1" applyBorder="1" applyAlignment="1" applyProtection="1">
      <alignment horizontal="center"/>
      <protection locked="0"/>
    </xf>
    <xf numFmtId="0" fontId="8" fillId="0" borderId="7" xfId="22" applyFont="1" applyBorder="1" applyAlignment="1" applyProtection="1">
      <alignment horizontal="center"/>
      <protection locked="0"/>
    </xf>
    <xf numFmtId="2" fontId="8" fillId="0" borderId="7" xfId="22" applyNumberFormat="1" applyFont="1" applyBorder="1" applyAlignment="1">
      <alignment horizontal="center"/>
      <protection/>
    </xf>
    <xf numFmtId="0" fontId="8" fillId="0" borderId="0" xfId="21" applyFont="1" applyBorder="1" applyProtection="1">
      <alignment/>
      <protection locked="0"/>
    </xf>
    <xf numFmtId="14" fontId="7" fillId="0" borderId="0" xfId="21" applyNumberFormat="1" applyFont="1" applyBorder="1" applyAlignment="1" applyProtection="1">
      <alignment horizontal="right"/>
      <protection locked="0"/>
    </xf>
    <xf numFmtId="0" fontId="7" fillId="0" borderId="0" xfId="21" applyFont="1" applyBorder="1" applyProtection="1">
      <alignment/>
      <protection locked="0"/>
    </xf>
    <xf numFmtId="0" fontId="8" fillId="0" borderId="0" xfId="21" applyFont="1" applyBorder="1" applyAlignment="1" applyProtection="1">
      <alignment horizontal="left"/>
      <protection locked="0"/>
    </xf>
    <xf numFmtId="0" fontId="8" fillId="0" borderId="0" xfId="21" applyFont="1" applyBorder="1" applyAlignment="1" applyProtection="1">
      <alignment horizontal="center"/>
      <protection locked="0"/>
    </xf>
    <xf numFmtId="2" fontId="8" fillId="0" borderId="0" xfId="21" applyNumberFormat="1" applyFont="1" applyBorder="1" applyProtection="1">
      <alignment/>
      <protection/>
    </xf>
    <xf numFmtId="165" fontId="8" fillId="0" borderId="0" xfId="21" applyNumberFormat="1" applyFont="1" applyBorder="1" applyProtection="1">
      <alignment/>
      <protection locked="0"/>
    </xf>
    <xf numFmtId="164" fontId="8" fillId="0" borderId="0" xfId="21" applyNumberFormat="1" applyFont="1" applyBorder="1" applyProtection="1">
      <alignment/>
      <protection locked="0"/>
    </xf>
    <xf numFmtId="2" fontId="8" fillId="0" borderId="0" xfId="22" applyNumberFormat="1" applyFont="1" applyBorder="1" applyAlignment="1" applyProtection="1">
      <alignment horizontal="center"/>
      <protection locked="0"/>
    </xf>
    <xf numFmtId="0" fontId="8" fillId="0" borderId="0" xfId="22" applyFont="1" applyBorder="1" applyAlignment="1" applyProtection="1">
      <alignment horizontal="center"/>
      <protection locked="0"/>
    </xf>
    <xf numFmtId="2" fontId="8" fillId="0" borderId="0" xfId="22" applyNumberFormat="1" applyFont="1" applyBorder="1" applyAlignment="1">
      <alignment horizontal="center"/>
      <protection/>
    </xf>
    <xf numFmtId="2" fontId="8" fillId="0" borderId="0" xfId="22" applyNumberFormat="1" applyFont="1" applyBorder="1" applyProtection="1">
      <alignment/>
      <protection locked="0"/>
    </xf>
    <xf numFmtId="0" fontId="0" fillId="0" borderId="0" xfId="22" applyFont="1" applyBorder="1">
      <alignment/>
      <protection/>
    </xf>
    <xf numFmtId="14" fontId="8" fillId="0" borderId="0" xfId="21" applyNumberFormat="1" applyFont="1" applyBorder="1" applyAlignment="1" applyProtection="1">
      <alignment horizontal="right"/>
      <protection locked="0"/>
    </xf>
    <xf numFmtId="0" fontId="4" fillId="0" borderId="0" xfId="22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UPA_SCORESHEET_BENCHMEET.xls" xfId="21"/>
    <cellStyle name="Normal_UPA_SCORESHEET_FULLMEET.xl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2"/>
  <sheetViews>
    <sheetView tabSelected="1" zoomScale="110" zoomScaleNormal="110" workbookViewId="0" topLeftCell="A1">
      <pane ySplit="1" topLeftCell="BM2" activePane="bottomLeft" state="frozen"/>
      <selection pane="topLeft" activeCell="A1" sqref="A1"/>
      <selection pane="bottomLeft" activeCell="AL61" sqref="AL61"/>
    </sheetView>
  </sheetViews>
  <sheetFormatPr defaultColWidth="9.00390625" defaultRowHeight="12.75"/>
  <cols>
    <col min="1" max="1" width="18.25390625" style="25" customWidth="1"/>
    <col min="2" max="2" width="7.25390625" style="52" hidden="1" customWidth="1"/>
    <col min="3" max="3" width="3.00390625" style="25" customWidth="1"/>
    <col min="4" max="4" width="5.50390625" style="25" hidden="1" customWidth="1"/>
    <col min="5" max="5" width="18.375" style="25" customWidth="1"/>
    <col min="6" max="6" width="5.625" style="25" bestFit="1" customWidth="1"/>
    <col min="7" max="7" width="7.50390625" style="25" bestFit="1" customWidth="1"/>
    <col min="8" max="8" width="7.875" style="26" hidden="1" customWidth="1"/>
    <col min="9" max="9" width="5.00390625" style="27" hidden="1" customWidth="1"/>
    <col min="10" max="10" width="7.50390625" style="48" bestFit="1" customWidth="1"/>
    <col min="11" max="11" width="2.00390625" style="48" customWidth="1"/>
    <col min="12" max="12" width="7.375" style="49" hidden="1" customWidth="1"/>
    <col min="13" max="13" width="7.50390625" style="48" bestFit="1" customWidth="1"/>
    <col min="14" max="14" width="3.375" style="48" bestFit="1" customWidth="1"/>
    <col min="15" max="15" width="6.75390625" style="49" hidden="1" customWidth="1"/>
    <col min="16" max="16" width="7.50390625" style="48" bestFit="1" customWidth="1"/>
    <col min="17" max="17" width="2.00390625" style="48" customWidth="1"/>
    <col min="18" max="18" width="7.375" style="49" hidden="1" customWidth="1"/>
    <col min="19" max="19" width="6.25390625" style="48" customWidth="1"/>
    <col min="20" max="20" width="2.00390625" style="48" customWidth="1"/>
    <col min="21" max="21" width="6.375" style="49" hidden="1" customWidth="1"/>
    <col min="22" max="22" width="6.25390625" style="48" customWidth="1"/>
    <col min="23" max="23" width="2.00390625" style="48" customWidth="1"/>
    <col min="24" max="24" width="6.375" style="49" hidden="1" customWidth="1"/>
    <col min="25" max="25" width="6.25390625" style="48" customWidth="1"/>
    <col min="26" max="26" width="3.375" style="48" bestFit="1" customWidth="1"/>
    <col min="27" max="27" width="6.375" style="49" hidden="1" customWidth="1"/>
    <col min="28" max="28" width="6.25390625" style="48" customWidth="1"/>
    <col min="29" max="29" width="2.00390625" style="48" customWidth="1"/>
    <col min="30" max="30" width="6.375" style="49" hidden="1" customWidth="1"/>
    <col min="31" max="31" width="6.25390625" style="49" customWidth="1"/>
    <col min="32" max="32" width="4.50390625" style="49" bestFit="1" customWidth="1"/>
    <col min="33" max="33" width="6.375" style="49" hidden="1" customWidth="1"/>
    <col min="34" max="34" width="6.375" style="49" customWidth="1"/>
    <col min="35" max="35" width="4.50390625" style="49" bestFit="1" customWidth="1"/>
    <col min="36" max="36" width="6.375" style="49" hidden="1" customWidth="1"/>
    <col min="37" max="37" width="8.625" style="49" bestFit="1" customWidth="1"/>
    <col min="38" max="38" width="7.75390625" style="94" customWidth="1"/>
    <col min="39" max="39" width="7.875" style="49" hidden="1" customWidth="1"/>
    <col min="40" max="40" width="4.375" style="49" customWidth="1"/>
    <col min="41" max="41" width="19.125" style="49" customWidth="1"/>
    <col min="42" max="16384" width="7.875" style="45" customWidth="1"/>
  </cols>
  <sheetData>
    <row r="1" spans="1:41" s="34" customFormat="1" ht="70.5" customHeight="1">
      <c r="A1" s="1" t="s">
        <v>0</v>
      </c>
      <c r="B1" s="50" t="s">
        <v>1</v>
      </c>
      <c r="C1" s="1" t="s">
        <v>2</v>
      </c>
      <c r="D1" s="1" t="s">
        <v>22</v>
      </c>
      <c r="E1" s="1" t="s">
        <v>3</v>
      </c>
      <c r="F1" s="1" t="s">
        <v>103</v>
      </c>
      <c r="G1" s="4" t="s">
        <v>102</v>
      </c>
      <c r="H1" s="2" t="s">
        <v>21</v>
      </c>
      <c r="I1" s="3" t="s">
        <v>4</v>
      </c>
      <c r="J1" s="29" t="s">
        <v>5</v>
      </c>
      <c r="K1" s="29" t="s">
        <v>6</v>
      </c>
      <c r="L1" s="30" t="s">
        <v>7</v>
      </c>
      <c r="M1" s="29" t="s">
        <v>8</v>
      </c>
      <c r="N1" s="29" t="s">
        <v>6</v>
      </c>
      <c r="O1" s="30" t="s">
        <v>7</v>
      </c>
      <c r="P1" s="29" t="s">
        <v>9</v>
      </c>
      <c r="Q1" s="31" t="s">
        <v>6</v>
      </c>
      <c r="R1" s="30" t="s">
        <v>7</v>
      </c>
      <c r="S1" s="31" t="s">
        <v>10</v>
      </c>
      <c r="T1" s="29" t="s">
        <v>6</v>
      </c>
      <c r="U1" s="30" t="s">
        <v>7</v>
      </c>
      <c r="V1" s="29" t="s">
        <v>11</v>
      </c>
      <c r="W1" s="29" t="s">
        <v>6</v>
      </c>
      <c r="X1" s="30" t="s">
        <v>7</v>
      </c>
      <c r="Y1" s="29" t="s">
        <v>12</v>
      </c>
      <c r="Z1" s="29" t="s">
        <v>6</v>
      </c>
      <c r="AA1" s="30" t="s">
        <v>7</v>
      </c>
      <c r="AB1" s="29" t="s">
        <v>13</v>
      </c>
      <c r="AC1" s="29" t="s">
        <v>6</v>
      </c>
      <c r="AD1" s="30" t="s">
        <v>7</v>
      </c>
      <c r="AE1" s="32" t="s">
        <v>14</v>
      </c>
      <c r="AF1" s="32" t="s">
        <v>6</v>
      </c>
      <c r="AG1" s="30" t="s">
        <v>7</v>
      </c>
      <c r="AH1" s="32" t="s">
        <v>15</v>
      </c>
      <c r="AI1" s="32" t="s">
        <v>6</v>
      </c>
      <c r="AJ1" s="30" t="s">
        <v>7</v>
      </c>
      <c r="AK1" s="30" t="s">
        <v>16</v>
      </c>
      <c r="AL1" s="33" t="s">
        <v>17</v>
      </c>
      <c r="AM1" s="33" t="s">
        <v>18</v>
      </c>
      <c r="AN1" s="30" t="s">
        <v>19</v>
      </c>
      <c r="AO1" s="30" t="s">
        <v>20</v>
      </c>
    </row>
    <row r="2" spans="1:41" ht="13.5" customHeight="1">
      <c r="A2" s="11" t="s">
        <v>38</v>
      </c>
      <c r="B2" s="51"/>
      <c r="C2" s="11">
        <v>15</v>
      </c>
      <c r="D2" s="11"/>
      <c r="E2" s="72" t="s">
        <v>53</v>
      </c>
      <c r="F2" s="15">
        <v>114</v>
      </c>
      <c r="G2" s="67">
        <v>110</v>
      </c>
      <c r="H2" s="12">
        <v>1.0099</v>
      </c>
      <c r="I2" s="13">
        <v>1</v>
      </c>
      <c r="J2" s="36">
        <v>255</v>
      </c>
      <c r="K2" s="37">
        <v>1</v>
      </c>
      <c r="L2" s="38">
        <f aca="true" t="shared" si="0" ref="L2:L32">IF(K2&gt;0,0,J2)</f>
        <v>0</v>
      </c>
      <c r="M2" s="36">
        <v>255</v>
      </c>
      <c r="N2" s="37"/>
      <c r="O2" s="38">
        <f aca="true" t="shared" si="1" ref="O2:O32">IF(N2&gt;0,0,M2)</f>
        <v>255</v>
      </c>
      <c r="P2" s="36">
        <v>305</v>
      </c>
      <c r="Q2" s="39">
        <v>1</v>
      </c>
      <c r="R2" s="38">
        <f aca="true" t="shared" si="2" ref="R2:R32">IF(Q2&gt;0,0,P2)</f>
        <v>0</v>
      </c>
      <c r="S2" s="40">
        <v>110</v>
      </c>
      <c r="T2" s="37"/>
      <c r="U2" s="38">
        <f aca="true" t="shared" si="3" ref="U2:U32">IF(T2&gt;0,0,S2)</f>
        <v>110</v>
      </c>
      <c r="V2" s="35">
        <v>125</v>
      </c>
      <c r="W2" s="37">
        <v>1</v>
      </c>
      <c r="X2" s="38">
        <f aca="true" t="shared" si="4" ref="X2:X32">IF(W2&gt;0,0,V2)</f>
        <v>0</v>
      </c>
      <c r="Y2" s="35">
        <v>130</v>
      </c>
      <c r="Z2" s="37">
        <v>1</v>
      </c>
      <c r="AA2" s="38">
        <f aca="true" t="shared" si="5" ref="AA2:AA50">IF(Z2&gt;0,0,Y2)</f>
        <v>0</v>
      </c>
      <c r="AB2" s="35">
        <v>210</v>
      </c>
      <c r="AC2" s="37"/>
      <c r="AD2" s="38">
        <f aca="true" t="shared" si="6" ref="AD2:AD32">IF(AC2&gt;0,0,AB2)</f>
        <v>210</v>
      </c>
      <c r="AE2" s="41">
        <v>240</v>
      </c>
      <c r="AF2" s="41"/>
      <c r="AG2" s="38">
        <f aca="true" t="shared" si="7" ref="AG2:AG32">IF(AF2&gt;0,0,AE2)</f>
        <v>240</v>
      </c>
      <c r="AH2" s="41">
        <v>260</v>
      </c>
      <c r="AI2" s="41">
        <v>1</v>
      </c>
      <c r="AJ2" s="38">
        <f aca="true" t="shared" si="8" ref="AJ2:AJ32">IF(AI2&gt;0,0,AH2)</f>
        <v>0</v>
      </c>
      <c r="AK2" s="42">
        <f>MAX(L2,O2,R2)+MAX(U2,X2,AA2)+MAX(AD2,AG2,AJ2)</f>
        <v>605</v>
      </c>
      <c r="AL2" s="92">
        <f>(H2*I2*AK2)</f>
        <v>610.9895</v>
      </c>
      <c r="AM2" s="43">
        <f aca="true" t="shared" si="9" ref="AM2:AM18">(AK2*2.2046)</f>
        <v>1333.7830000000001</v>
      </c>
      <c r="AN2" s="44">
        <v>1</v>
      </c>
      <c r="AO2" s="44"/>
    </row>
    <row r="3" spans="1:41" ht="13.5" customHeight="1">
      <c r="A3" s="11"/>
      <c r="B3" s="51"/>
      <c r="C3" s="11"/>
      <c r="D3" s="11"/>
      <c r="E3" s="22"/>
      <c r="F3" s="15"/>
      <c r="G3" s="67"/>
      <c r="H3" s="12"/>
      <c r="I3" s="13"/>
      <c r="J3" s="36"/>
      <c r="K3" s="37"/>
      <c r="L3" s="38">
        <f t="shared" si="0"/>
        <v>0</v>
      </c>
      <c r="M3" s="36"/>
      <c r="N3" s="37"/>
      <c r="O3" s="38">
        <f t="shared" si="1"/>
        <v>0</v>
      </c>
      <c r="P3" s="36"/>
      <c r="Q3" s="39"/>
      <c r="R3" s="38">
        <f t="shared" si="2"/>
        <v>0</v>
      </c>
      <c r="S3" s="40"/>
      <c r="T3" s="37"/>
      <c r="U3" s="38">
        <f t="shared" si="3"/>
        <v>0</v>
      </c>
      <c r="V3" s="35"/>
      <c r="W3" s="37"/>
      <c r="X3" s="38">
        <f t="shared" si="4"/>
        <v>0</v>
      </c>
      <c r="Y3" s="35"/>
      <c r="Z3" s="37"/>
      <c r="AA3" s="38">
        <f t="shared" si="5"/>
        <v>0</v>
      </c>
      <c r="AB3" s="35"/>
      <c r="AC3" s="37"/>
      <c r="AD3" s="38">
        <f t="shared" si="6"/>
        <v>0</v>
      </c>
      <c r="AE3" s="41"/>
      <c r="AF3" s="41"/>
      <c r="AG3" s="38">
        <f t="shared" si="7"/>
        <v>0</v>
      </c>
      <c r="AH3" s="41"/>
      <c r="AI3" s="41"/>
      <c r="AJ3" s="38">
        <f t="shared" si="8"/>
        <v>0</v>
      </c>
      <c r="AK3" s="42"/>
      <c r="AL3" s="92"/>
      <c r="AM3" s="43">
        <f t="shared" si="9"/>
        <v>0</v>
      </c>
      <c r="AN3" s="44"/>
      <c r="AO3" s="44"/>
    </row>
    <row r="4" spans="1:41" ht="13.5" customHeight="1">
      <c r="A4" s="11" t="s">
        <v>131</v>
      </c>
      <c r="B4" s="51"/>
      <c r="C4" s="11">
        <v>19</v>
      </c>
      <c r="D4" s="11"/>
      <c r="E4" s="72" t="s">
        <v>86</v>
      </c>
      <c r="F4" s="15">
        <v>181</v>
      </c>
      <c r="G4" s="67">
        <v>178.5</v>
      </c>
      <c r="H4" s="12">
        <v>0.65345</v>
      </c>
      <c r="I4" s="13">
        <v>1</v>
      </c>
      <c r="J4" s="36">
        <v>300</v>
      </c>
      <c r="K4" s="37"/>
      <c r="L4" s="38">
        <f t="shared" si="0"/>
        <v>300</v>
      </c>
      <c r="M4" s="36">
        <v>315</v>
      </c>
      <c r="N4" s="37"/>
      <c r="O4" s="38">
        <f t="shared" si="1"/>
        <v>315</v>
      </c>
      <c r="P4" s="36">
        <v>345</v>
      </c>
      <c r="Q4" s="39">
        <v>1</v>
      </c>
      <c r="R4" s="38">
        <f t="shared" si="2"/>
        <v>0</v>
      </c>
      <c r="S4" s="40">
        <v>300</v>
      </c>
      <c r="T4" s="37">
        <v>1</v>
      </c>
      <c r="U4" s="38">
        <f t="shared" si="3"/>
        <v>0</v>
      </c>
      <c r="V4" s="35">
        <v>300</v>
      </c>
      <c r="W4" s="37">
        <v>1</v>
      </c>
      <c r="X4" s="38">
        <f t="shared" si="4"/>
        <v>0</v>
      </c>
      <c r="Y4" s="35">
        <v>300</v>
      </c>
      <c r="Z4" s="37">
        <v>1</v>
      </c>
      <c r="AA4" s="38">
        <f t="shared" si="5"/>
        <v>0</v>
      </c>
      <c r="AB4" s="35">
        <v>0</v>
      </c>
      <c r="AC4" s="37">
        <v>1</v>
      </c>
      <c r="AD4" s="38">
        <f t="shared" si="6"/>
        <v>0</v>
      </c>
      <c r="AE4" s="41">
        <v>0</v>
      </c>
      <c r="AF4" s="41">
        <v>1</v>
      </c>
      <c r="AG4" s="38">
        <f t="shared" si="7"/>
        <v>0</v>
      </c>
      <c r="AH4" s="41">
        <v>0</v>
      </c>
      <c r="AI4" s="41">
        <v>1</v>
      </c>
      <c r="AJ4" s="38">
        <f t="shared" si="8"/>
        <v>0</v>
      </c>
      <c r="AK4" s="42">
        <f>MAX(L4,O4,R4)+MAX(U4,X4,AA4)+MAX(AD4,AG4,AJ4)</f>
        <v>315</v>
      </c>
      <c r="AL4" s="92">
        <f>(H4*I4*AK4)</f>
        <v>205.83675</v>
      </c>
      <c r="AM4" s="43"/>
      <c r="AN4" s="44">
        <v>1</v>
      </c>
      <c r="AO4" s="44" t="s">
        <v>135</v>
      </c>
    </row>
    <row r="5" spans="1:41" ht="13.5" customHeight="1">
      <c r="A5" s="11"/>
      <c r="B5" s="51"/>
      <c r="C5" s="11"/>
      <c r="D5" s="11"/>
      <c r="E5" s="22"/>
      <c r="F5" s="15"/>
      <c r="G5" s="67"/>
      <c r="H5" s="12"/>
      <c r="I5" s="13"/>
      <c r="J5" s="36"/>
      <c r="K5" s="37"/>
      <c r="L5" s="38">
        <f t="shared" si="0"/>
        <v>0</v>
      </c>
      <c r="M5" s="36"/>
      <c r="N5" s="37"/>
      <c r="O5" s="38">
        <f t="shared" si="1"/>
        <v>0</v>
      </c>
      <c r="P5" s="36"/>
      <c r="Q5" s="39"/>
      <c r="R5" s="38">
        <f t="shared" si="2"/>
        <v>0</v>
      </c>
      <c r="S5" s="40"/>
      <c r="T5" s="37"/>
      <c r="U5" s="38">
        <f t="shared" si="3"/>
        <v>0</v>
      </c>
      <c r="V5" s="35"/>
      <c r="W5" s="37"/>
      <c r="X5" s="38">
        <f t="shared" si="4"/>
        <v>0</v>
      </c>
      <c r="Y5" s="35"/>
      <c r="Z5" s="37"/>
      <c r="AA5" s="38">
        <f t="shared" si="5"/>
        <v>0</v>
      </c>
      <c r="AB5" s="35"/>
      <c r="AC5" s="37"/>
      <c r="AD5" s="38">
        <f t="shared" si="6"/>
        <v>0</v>
      </c>
      <c r="AE5" s="41"/>
      <c r="AF5" s="41"/>
      <c r="AG5" s="38">
        <f t="shared" si="7"/>
        <v>0</v>
      </c>
      <c r="AH5" s="41"/>
      <c r="AI5" s="41"/>
      <c r="AJ5" s="38">
        <f t="shared" si="8"/>
        <v>0</v>
      </c>
      <c r="AK5" s="42"/>
      <c r="AL5" s="92"/>
      <c r="AM5" s="43"/>
      <c r="AN5" s="44"/>
      <c r="AO5" s="44"/>
    </row>
    <row r="6" spans="1:41" ht="13.5" customHeight="1">
      <c r="A6" s="11" t="s">
        <v>125</v>
      </c>
      <c r="B6" s="51"/>
      <c r="C6" s="11">
        <v>21</v>
      </c>
      <c r="D6" s="11"/>
      <c r="E6" s="72" t="s">
        <v>58</v>
      </c>
      <c r="F6" s="15">
        <v>198</v>
      </c>
      <c r="G6" s="67">
        <v>195.5</v>
      </c>
      <c r="H6" s="12">
        <v>0.6181</v>
      </c>
      <c r="I6" s="13">
        <v>1</v>
      </c>
      <c r="J6" s="36">
        <v>365</v>
      </c>
      <c r="K6" s="37"/>
      <c r="L6" s="38">
        <f t="shared" si="0"/>
        <v>365</v>
      </c>
      <c r="M6" s="36">
        <v>395</v>
      </c>
      <c r="N6" s="37"/>
      <c r="O6" s="38">
        <f t="shared" si="1"/>
        <v>395</v>
      </c>
      <c r="P6" s="36">
        <v>405</v>
      </c>
      <c r="Q6" s="39"/>
      <c r="R6" s="38">
        <f t="shared" si="2"/>
        <v>405</v>
      </c>
      <c r="S6" s="40">
        <v>275</v>
      </c>
      <c r="T6" s="37"/>
      <c r="U6" s="38">
        <f t="shared" si="3"/>
        <v>275</v>
      </c>
      <c r="V6" s="35">
        <v>295</v>
      </c>
      <c r="W6" s="37">
        <v>1</v>
      </c>
      <c r="X6" s="38">
        <f t="shared" si="4"/>
        <v>0</v>
      </c>
      <c r="Y6" s="35">
        <v>295</v>
      </c>
      <c r="Z6" s="37">
        <v>1</v>
      </c>
      <c r="AA6" s="38">
        <f t="shared" si="5"/>
        <v>0</v>
      </c>
      <c r="AB6" s="35">
        <v>475</v>
      </c>
      <c r="AC6" s="37"/>
      <c r="AD6" s="38">
        <f t="shared" si="6"/>
        <v>475</v>
      </c>
      <c r="AE6" s="41">
        <v>505</v>
      </c>
      <c r="AF6" s="41"/>
      <c r="AG6" s="38">
        <f t="shared" si="7"/>
        <v>505</v>
      </c>
      <c r="AH6" s="41">
        <v>520</v>
      </c>
      <c r="AI6" s="41"/>
      <c r="AJ6" s="38">
        <f t="shared" si="8"/>
        <v>520</v>
      </c>
      <c r="AK6" s="42">
        <f>MAX(L6,O6,R6)+MAX(U6,X6,AA6)+MAX(AD6,AG6,AJ6)</f>
        <v>1200</v>
      </c>
      <c r="AL6" s="92">
        <f>(H6*I6*AK6)</f>
        <v>741.72</v>
      </c>
      <c r="AM6" s="43">
        <f t="shared" si="9"/>
        <v>2645.52</v>
      </c>
      <c r="AN6" s="44">
        <v>1</v>
      </c>
      <c r="AO6" s="44"/>
    </row>
    <row r="7" spans="1:41" ht="13.5" customHeight="1">
      <c r="A7" s="22"/>
      <c r="B7" s="51"/>
      <c r="C7" s="11"/>
      <c r="D7" s="11"/>
      <c r="E7" s="22"/>
      <c r="F7" s="15"/>
      <c r="G7" s="67"/>
      <c r="H7" s="12"/>
      <c r="I7" s="13"/>
      <c r="J7" s="36"/>
      <c r="K7" s="37"/>
      <c r="L7" s="38">
        <f t="shared" si="0"/>
        <v>0</v>
      </c>
      <c r="M7" s="36"/>
      <c r="N7" s="37"/>
      <c r="O7" s="38">
        <f t="shared" si="1"/>
        <v>0</v>
      </c>
      <c r="P7" s="36"/>
      <c r="Q7" s="39"/>
      <c r="R7" s="38">
        <f t="shared" si="2"/>
        <v>0</v>
      </c>
      <c r="S7" s="40"/>
      <c r="T7" s="37"/>
      <c r="U7" s="38">
        <f t="shared" si="3"/>
        <v>0</v>
      </c>
      <c r="V7" s="35"/>
      <c r="W7" s="37"/>
      <c r="X7" s="38">
        <f t="shared" si="4"/>
        <v>0</v>
      </c>
      <c r="Y7" s="35"/>
      <c r="Z7" s="37"/>
      <c r="AA7" s="38">
        <f t="shared" si="5"/>
        <v>0</v>
      </c>
      <c r="AB7" s="35"/>
      <c r="AC7" s="37"/>
      <c r="AD7" s="38">
        <f t="shared" si="6"/>
        <v>0</v>
      </c>
      <c r="AE7" s="41"/>
      <c r="AF7" s="41"/>
      <c r="AG7" s="38">
        <f t="shared" si="7"/>
        <v>0</v>
      </c>
      <c r="AH7" s="41"/>
      <c r="AI7" s="41"/>
      <c r="AJ7" s="38">
        <f t="shared" si="8"/>
        <v>0</v>
      </c>
      <c r="AK7" s="42"/>
      <c r="AL7" s="92"/>
      <c r="AM7" s="43">
        <f t="shared" si="9"/>
        <v>0</v>
      </c>
      <c r="AN7" s="44"/>
      <c r="AO7" s="44"/>
    </row>
    <row r="8" spans="1:41" ht="13.5" customHeight="1">
      <c r="A8" s="11" t="s">
        <v>40</v>
      </c>
      <c r="B8" s="51"/>
      <c r="C8" s="11">
        <v>22</v>
      </c>
      <c r="D8" s="11"/>
      <c r="E8" s="72" t="s">
        <v>100</v>
      </c>
      <c r="F8" s="15">
        <v>220</v>
      </c>
      <c r="G8" s="67">
        <v>216</v>
      </c>
      <c r="H8" s="12">
        <v>0.58745</v>
      </c>
      <c r="I8" s="13">
        <v>1</v>
      </c>
      <c r="J8" s="36">
        <v>525</v>
      </c>
      <c r="K8" s="37"/>
      <c r="L8" s="38">
        <f t="shared" si="0"/>
        <v>525</v>
      </c>
      <c r="M8" s="36">
        <v>575</v>
      </c>
      <c r="N8" s="37">
        <v>1</v>
      </c>
      <c r="O8" s="38">
        <f t="shared" si="1"/>
        <v>0</v>
      </c>
      <c r="P8" s="36">
        <v>575</v>
      </c>
      <c r="Q8" s="39">
        <v>1</v>
      </c>
      <c r="R8" s="38">
        <f t="shared" si="2"/>
        <v>0</v>
      </c>
      <c r="S8" s="40">
        <v>355</v>
      </c>
      <c r="T8" s="37"/>
      <c r="U8" s="38">
        <f t="shared" si="3"/>
        <v>355</v>
      </c>
      <c r="V8" s="35">
        <v>375</v>
      </c>
      <c r="W8" s="37"/>
      <c r="X8" s="38">
        <f t="shared" si="4"/>
        <v>375</v>
      </c>
      <c r="Y8" s="35">
        <v>405</v>
      </c>
      <c r="Z8" s="37">
        <v>1</v>
      </c>
      <c r="AA8" s="38">
        <f t="shared" si="5"/>
        <v>0</v>
      </c>
      <c r="AB8" s="35">
        <v>455</v>
      </c>
      <c r="AC8" s="37"/>
      <c r="AD8" s="38">
        <f t="shared" si="6"/>
        <v>455</v>
      </c>
      <c r="AE8" s="41">
        <v>500</v>
      </c>
      <c r="AF8" s="41"/>
      <c r="AG8" s="38">
        <f t="shared" si="7"/>
        <v>500</v>
      </c>
      <c r="AH8" s="41">
        <v>520</v>
      </c>
      <c r="AI8" s="41">
        <v>1</v>
      </c>
      <c r="AJ8" s="38">
        <f t="shared" si="8"/>
        <v>0</v>
      </c>
      <c r="AK8" s="42">
        <f>MAX(L8,O8,R8)+MAX(U8,X8,AA8)+MAX(AD8,AG8,AJ8)</f>
        <v>1400</v>
      </c>
      <c r="AL8" s="92">
        <f>(H8*I8*AK8)</f>
        <v>822.4300000000001</v>
      </c>
      <c r="AM8" s="43">
        <f t="shared" si="9"/>
        <v>3086.44</v>
      </c>
      <c r="AN8" s="44">
        <v>1</v>
      </c>
      <c r="AO8" s="44"/>
    </row>
    <row r="9" spans="1:41" ht="13.5" customHeight="1">
      <c r="A9" s="11"/>
      <c r="B9" s="51"/>
      <c r="C9" s="11"/>
      <c r="D9" s="11"/>
      <c r="E9" s="22"/>
      <c r="F9" s="15"/>
      <c r="G9" s="67"/>
      <c r="H9" s="12"/>
      <c r="I9" s="13"/>
      <c r="J9" s="36"/>
      <c r="K9" s="37"/>
      <c r="L9" s="38">
        <f t="shared" si="0"/>
        <v>0</v>
      </c>
      <c r="M9" s="36"/>
      <c r="N9" s="37"/>
      <c r="O9" s="38">
        <f t="shared" si="1"/>
        <v>0</v>
      </c>
      <c r="P9" s="36"/>
      <c r="Q9" s="39"/>
      <c r="R9" s="38">
        <f t="shared" si="2"/>
        <v>0</v>
      </c>
      <c r="S9" s="40"/>
      <c r="T9" s="37"/>
      <c r="U9" s="38">
        <f t="shared" si="3"/>
        <v>0</v>
      </c>
      <c r="V9" s="35"/>
      <c r="W9" s="37"/>
      <c r="X9" s="38">
        <f t="shared" si="4"/>
        <v>0</v>
      </c>
      <c r="Y9" s="35"/>
      <c r="Z9" s="37"/>
      <c r="AA9" s="38">
        <f t="shared" si="5"/>
        <v>0</v>
      </c>
      <c r="AB9" s="35"/>
      <c r="AC9" s="37"/>
      <c r="AD9" s="38">
        <f t="shared" si="6"/>
        <v>0</v>
      </c>
      <c r="AE9" s="41"/>
      <c r="AF9" s="41"/>
      <c r="AG9" s="38">
        <f t="shared" si="7"/>
        <v>0</v>
      </c>
      <c r="AH9" s="41"/>
      <c r="AI9" s="41"/>
      <c r="AJ9" s="38">
        <f t="shared" si="8"/>
        <v>0</v>
      </c>
      <c r="AK9" s="42"/>
      <c r="AL9" s="92"/>
      <c r="AM9" s="43">
        <f t="shared" si="9"/>
        <v>0</v>
      </c>
      <c r="AN9" s="44"/>
      <c r="AO9" s="44"/>
    </row>
    <row r="10" spans="1:41" ht="13.5" customHeight="1">
      <c r="A10" s="22" t="s">
        <v>64</v>
      </c>
      <c r="B10" s="51"/>
      <c r="C10" s="11">
        <v>23</v>
      </c>
      <c r="D10" s="11"/>
      <c r="E10" s="72" t="s">
        <v>65</v>
      </c>
      <c r="F10" s="15">
        <v>275</v>
      </c>
      <c r="G10" s="67">
        <v>274.5</v>
      </c>
      <c r="H10" s="12">
        <v>0.54635</v>
      </c>
      <c r="I10" s="13">
        <v>1</v>
      </c>
      <c r="J10" s="36">
        <v>825</v>
      </c>
      <c r="K10" s="37"/>
      <c r="L10" s="38">
        <f t="shared" si="0"/>
        <v>825</v>
      </c>
      <c r="M10" s="36">
        <v>875</v>
      </c>
      <c r="N10" s="37"/>
      <c r="O10" s="38">
        <f t="shared" si="1"/>
        <v>875</v>
      </c>
      <c r="P10" s="36">
        <v>900</v>
      </c>
      <c r="Q10" s="39"/>
      <c r="R10" s="38">
        <f t="shared" si="2"/>
        <v>900</v>
      </c>
      <c r="S10" s="40">
        <v>315</v>
      </c>
      <c r="T10" s="37"/>
      <c r="U10" s="38">
        <f t="shared" si="3"/>
        <v>315</v>
      </c>
      <c r="V10" s="35">
        <v>575</v>
      </c>
      <c r="W10" s="37"/>
      <c r="X10" s="38">
        <f t="shared" si="4"/>
        <v>575</v>
      </c>
      <c r="Y10" s="35">
        <v>600</v>
      </c>
      <c r="Z10" s="37"/>
      <c r="AA10" s="38">
        <f t="shared" si="5"/>
        <v>600</v>
      </c>
      <c r="AB10" s="35">
        <v>565</v>
      </c>
      <c r="AC10" s="37"/>
      <c r="AD10" s="38">
        <f t="shared" si="6"/>
        <v>565</v>
      </c>
      <c r="AE10" s="41">
        <v>625</v>
      </c>
      <c r="AF10" s="41"/>
      <c r="AG10" s="38">
        <f t="shared" si="7"/>
        <v>625</v>
      </c>
      <c r="AH10" s="41">
        <v>660</v>
      </c>
      <c r="AI10" s="41"/>
      <c r="AJ10" s="38">
        <f t="shared" si="8"/>
        <v>660</v>
      </c>
      <c r="AK10" s="42">
        <f>MAX(L10,O10,R10)+MAX(U10,X10,AA10)+MAX(AD10,AG10,AJ10)</f>
        <v>2160</v>
      </c>
      <c r="AL10" s="92">
        <f>(H10*I10*AK10)</f>
        <v>1180.116</v>
      </c>
      <c r="AM10" s="43">
        <f t="shared" si="9"/>
        <v>4761.936000000001</v>
      </c>
      <c r="AN10" s="44">
        <v>1</v>
      </c>
      <c r="AO10" s="44"/>
    </row>
    <row r="11" spans="1:41" ht="13.5" customHeight="1">
      <c r="A11" s="11" t="s">
        <v>127</v>
      </c>
      <c r="B11" s="51"/>
      <c r="C11" s="11">
        <v>23</v>
      </c>
      <c r="D11" s="11"/>
      <c r="E11" s="22" t="s">
        <v>65</v>
      </c>
      <c r="F11" s="15">
        <v>275</v>
      </c>
      <c r="G11" s="67">
        <v>275.5</v>
      </c>
      <c r="H11" s="12">
        <v>0.5454</v>
      </c>
      <c r="I11" s="13">
        <v>1</v>
      </c>
      <c r="J11" s="36">
        <v>785</v>
      </c>
      <c r="K11" s="37"/>
      <c r="L11" s="38">
        <f t="shared" si="0"/>
        <v>785</v>
      </c>
      <c r="M11" s="36">
        <v>835</v>
      </c>
      <c r="N11" s="37"/>
      <c r="O11" s="38">
        <f t="shared" si="1"/>
        <v>835</v>
      </c>
      <c r="P11" s="36">
        <v>860</v>
      </c>
      <c r="Q11" s="39">
        <v>1</v>
      </c>
      <c r="R11" s="38">
        <f t="shared" si="2"/>
        <v>0</v>
      </c>
      <c r="S11" s="40">
        <v>525</v>
      </c>
      <c r="T11" s="37"/>
      <c r="U11" s="38">
        <f t="shared" si="3"/>
        <v>525</v>
      </c>
      <c r="V11" s="35">
        <v>565</v>
      </c>
      <c r="W11" s="37"/>
      <c r="X11" s="38">
        <f t="shared" si="4"/>
        <v>565</v>
      </c>
      <c r="Y11" s="35">
        <v>600</v>
      </c>
      <c r="Z11" s="37"/>
      <c r="AA11" s="38">
        <f t="shared" si="5"/>
        <v>600</v>
      </c>
      <c r="AB11" s="35">
        <v>575</v>
      </c>
      <c r="AC11" s="37">
        <v>1</v>
      </c>
      <c r="AD11" s="38">
        <f t="shared" si="6"/>
        <v>0</v>
      </c>
      <c r="AE11" s="41">
        <v>575</v>
      </c>
      <c r="AF11" s="41"/>
      <c r="AG11" s="38">
        <f t="shared" si="7"/>
        <v>575</v>
      </c>
      <c r="AH11" s="41">
        <v>610</v>
      </c>
      <c r="AI11" s="41"/>
      <c r="AJ11" s="38">
        <f t="shared" si="8"/>
        <v>610</v>
      </c>
      <c r="AK11" s="42">
        <f>MAX(L11,O11,R11)+MAX(U11,X11,AA11)+MAX(AD11,AG11,AJ11)</f>
        <v>2045</v>
      </c>
      <c r="AL11" s="92">
        <f>(H11*I11*AK11)</f>
        <v>1115.343</v>
      </c>
      <c r="AM11" s="43">
        <f t="shared" si="9"/>
        <v>4508.407</v>
      </c>
      <c r="AN11" s="44">
        <v>2</v>
      </c>
      <c r="AO11" s="44"/>
    </row>
    <row r="12" spans="1:41" ht="13.5" customHeight="1">
      <c r="A12" s="11"/>
      <c r="B12" s="51"/>
      <c r="C12" s="11"/>
      <c r="D12" s="11"/>
      <c r="E12" s="22"/>
      <c r="F12" s="15"/>
      <c r="G12" s="67"/>
      <c r="H12" s="12"/>
      <c r="I12" s="13"/>
      <c r="J12" s="36"/>
      <c r="K12" s="37"/>
      <c r="L12" s="38">
        <f t="shared" si="0"/>
        <v>0</v>
      </c>
      <c r="M12" s="36"/>
      <c r="N12" s="37"/>
      <c r="O12" s="38">
        <f t="shared" si="1"/>
        <v>0</v>
      </c>
      <c r="P12" s="36"/>
      <c r="Q12" s="39"/>
      <c r="R12" s="38">
        <f t="shared" si="2"/>
        <v>0</v>
      </c>
      <c r="S12" s="40"/>
      <c r="T12" s="37"/>
      <c r="U12" s="38"/>
      <c r="V12" s="35"/>
      <c r="W12" s="37"/>
      <c r="X12" s="38">
        <f t="shared" si="4"/>
        <v>0</v>
      </c>
      <c r="Y12" s="35"/>
      <c r="Z12" s="37"/>
      <c r="AA12" s="38">
        <f t="shared" si="5"/>
        <v>0</v>
      </c>
      <c r="AB12" s="35"/>
      <c r="AC12" s="37"/>
      <c r="AD12" s="38"/>
      <c r="AE12" s="41"/>
      <c r="AF12" s="41"/>
      <c r="AG12" s="38">
        <f t="shared" si="7"/>
        <v>0</v>
      </c>
      <c r="AH12" s="41"/>
      <c r="AI12" s="41"/>
      <c r="AJ12" s="38">
        <f t="shared" si="8"/>
        <v>0</v>
      </c>
      <c r="AK12" s="42"/>
      <c r="AL12" s="92"/>
      <c r="AM12" s="43"/>
      <c r="AN12" s="44"/>
      <c r="AO12" s="44"/>
    </row>
    <row r="13" spans="1:41" ht="13.5" customHeight="1">
      <c r="A13" s="11" t="s">
        <v>61</v>
      </c>
      <c r="B13" s="51"/>
      <c r="C13" s="11">
        <v>18</v>
      </c>
      <c r="D13" s="11"/>
      <c r="E13" s="72" t="s">
        <v>66</v>
      </c>
      <c r="F13" s="15">
        <v>123</v>
      </c>
      <c r="G13" s="67">
        <v>122.5</v>
      </c>
      <c r="H13" s="12">
        <v>1.05</v>
      </c>
      <c r="I13" s="13">
        <v>1</v>
      </c>
      <c r="J13" s="36">
        <v>235</v>
      </c>
      <c r="K13" s="37"/>
      <c r="L13" s="38">
        <f t="shared" si="0"/>
        <v>235</v>
      </c>
      <c r="M13" s="36">
        <v>255</v>
      </c>
      <c r="N13" s="37"/>
      <c r="O13" s="38">
        <f t="shared" si="1"/>
        <v>255</v>
      </c>
      <c r="P13" s="36">
        <v>275</v>
      </c>
      <c r="Q13" s="39"/>
      <c r="R13" s="38">
        <f t="shared" si="2"/>
        <v>275</v>
      </c>
      <c r="S13" s="40">
        <v>155</v>
      </c>
      <c r="T13" s="37"/>
      <c r="U13" s="38">
        <f t="shared" si="3"/>
        <v>155</v>
      </c>
      <c r="V13" s="35">
        <v>175</v>
      </c>
      <c r="W13" s="37"/>
      <c r="X13" s="38">
        <f t="shared" si="4"/>
        <v>175</v>
      </c>
      <c r="Y13" s="35">
        <v>195</v>
      </c>
      <c r="Z13" s="37"/>
      <c r="AA13" s="38">
        <f t="shared" si="5"/>
        <v>195</v>
      </c>
      <c r="AB13" s="35">
        <v>225</v>
      </c>
      <c r="AC13" s="37"/>
      <c r="AD13" s="38">
        <f t="shared" si="6"/>
        <v>225</v>
      </c>
      <c r="AE13" s="41">
        <v>245</v>
      </c>
      <c r="AF13" s="41"/>
      <c r="AG13" s="38">
        <f t="shared" si="7"/>
        <v>245</v>
      </c>
      <c r="AH13" s="41">
        <v>265</v>
      </c>
      <c r="AI13" s="41"/>
      <c r="AJ13" s="38">
        <f t="shared" si="8"/>
        <v>265</v>
      </c>
      <c r="AK13" s="42">
        <f>MAX(L13,O13,R13)+MAX(U13,X13,AA13)+MAX(AD13,AG13,AJ13)</f>
        <v>735</v>
      </c>
      <c r="AL13" s="92">
        <f>(H13*I13*AK13)</f>
        <v>771.75</v>
      </c>
      <c r="AM13" s="43">
        <f t="shared" si="9"/>
        <v>1620.381</v>
      </c>
      <c r="AN13" s="44">
        <v>1</v>
      </c>
      <c r="AO13" s="44"/>
    </row>
    <row r="14" spans="1:41" ht="13.5" customHeight="1">
      <c r="A14" s="11"/>
      <c r="B14" s="51"/>
      <c r="C14" s="11"/>
      <c r="D14" s="11"/>
      <c r="E14" s="22"/>
      <c r="F14" s="15"/>
      <c r="G14" s="67"/>
      <c r="H14" s="12"/>
      <c r="I14" s="13"/>
      <c r="J14" s="36"/>
      <c r="K14" s="37"/>
      <c r="L14" s="38">
        <f t="shared" si="0"/>
        <v>0</v>
      </c>
      <c r="M14" s="36"/>
      <c r="N14" s="37"/>
      <c r="O14" s="38">
        <f t="shared" si="1"/>
        <v>0</v>
      </c>
      <c r="P14" s="36"/>
      <c r="Q14" s="39"/>
      <c r="R14" s="38">
        <f t="shared" si="2"/>
        <v>0</v>
      </c>
      <c r="S14" s="40"/>
      <c r="T14" s="37"/>
      <c r="U14" s="38">
        <f t="shared" si="3"/>
        <v>0</v>
      </c>
      <c r="V14" s="35"/>
      <c r="W14" s="37"/>
      <c r="X14" s="38">
        <f t="shared" si="4"/>
        <v>0</v>
      </c>
      <c r="Y14" s="35"/>
      <c r="Z14" s="37"/>
      <c r="AA14" s="38">
        <f t="shared" si="5"/>
        <v>0</v>
      </c>
      <c r="AB14" s="35"/>
      <c r="AC14" s="37"/>
      <c r="AD14" s="38">
        <f t="shared" si="6"/>
        <v>0</v>
      </c>
      <c r="AE14" s="41"/>
      <c r="AF14" s="41"/>
      <c r="AG14" s="38">
        <f t="shared" si="7"/>
        <v>0</v>
      </c>
      <c r="AH14" s="41"/>
      <c r="AI14" s="41"/>
      <c r="AJ14" s="38">
        <f t="shared" si="8"/>
        <v>0</v>
      </c>
      <c r="AK14" s="42"/>
      <c r="AL14" s="92"/>
      <c r="AM14" s="43">
        <f t="shared" si="9"/>
        <v>0</v>
      </c>
      <c r="AN14" s="44"/>
      <c r="AO14" s="44"/>
    </row>
    <row r="15" spans="1:41" ht="13.5" customHeight="1">
      <c r="A15" s="11" t="s">
        <v>47</v>
      </c>
      <c r="B15" s="51"/>
      <c r="C15" s="11">
        <v>44</v>
      </c>
      <c r="D15" s="11"/>
      <c r="E15" s="72" t="s">
        <v>105</v>
      </c>
      <c r="F15" s="15">
        <v>123</v>
      </c>
      <c r="G15" s="67">
        <v>118.5</v>
      </c>
      <c r="H15" s="12">
        <v>1.078</v>
      </c>
      <c r="I15" s="13">
        <v>1</v>
      </c>
      <c r="J15" s="36">
        <v>440</v>
      </c>
      <c r="K15" s="37"/>
      <c r="L15" s="38">
        <f t="shared" si="0"/>
        <v>440</v>
      </c>
      <c r="M15" s="36">
        <v>480</v>
      </c>
      <c r="N15" s="37"/>
      <c r="O15" s="38">
        <f t="shared" si="1"/>
        <v>480</v>
      </c>
      <c r="P15" s="36">
        <v>500</v>
      </c>
      <c r="Q15" s="39">
        <v>1</v>
      </c>
      <c r="R15" s="38">
        <f t="shared" si="2"/>
        <v>0</v>
      </c>
      <c r="S15" s="40">
        <v>220</v>
      </c>
      <c r="T15" s="37"/>
      <c r="U15" s="38">
        <f t="shared" si="3"/>
        <v>220</v>
      </c>
      <c r="V15" s="35">
        <v>240</v>
      </c>
      <c r="W15" s="37"/>
      <c r="X15" s="38">
        <f t="shared" si="4"/>
        <v>240</v>
      </c>
      <c r="Y15" s="35">
        <v>255</v>
      </c>
      <c r="Z15" s="37"/>
      <c r="AA15" s="38">
        <f t="shared" si="5"/>
        <v>255</v>
      </c>
      <c r="AB15" s="35">
        <v>400</v>
      </c>
      <c r="AC15" s="37"/>
      <c r="AD15" s="38">
        <f t="shared" si="6"/>
        <v>400</v>
      </c>
      <c r="AE15" s="41">
        <v>450</v>
      </c>
      <c r="AF15" s="41"/>
      <c r="AG15" s="38">
        <f t="shared" si="7"/>
        <v>450</v>
      </c>
      <c r="AH15" s="41">
        <v>465</v>
      </c>
      <c r="AI15" s="41">
        <v>1</v>
      </c>
      <c r="AJ15" s="38">
        <f t="shared" si="8"/>
        <v>0</v>
      </c>
      <c r="AK15" s="42">
        <f>MAX(L15,O15,R15)+MAX(U15,X15,AA15)+MAX(AD15,AG15,AJ15)</f>
        <v>1185</v>
      </c>
      <c r="AL15" s="92">
        <f>(H15*I15*AK15)</f>
        <v>1277.43</v>
      </c>
      <c r="AM15" s="43">
        <f t="shared" si="9"/>
        <v>2612.451</v>
      </c>
      <c r="AN15" s="44">
        <v>1</v>
      </c>
      <c r="AO15" s="75" t="s">
        <v>147</v>
      </c>
    </row>
    <row r="16" spans="1:41" ht="13.5" customHeight="1">
      <c r="A16" s="11"/>
      <c r="B16" s="51"/>
      <c r="C16" s="11"/>
      <c r="D16" s="11"/>
      <c r="E16" s="22"/>
      <c r="F16" s="15"/>
      <c r="G16" s="67"/>
      <c r="H16" s="12"/>
      <c r="I16" s="13"/>
      <c r="J16" s="36"/>
      <c r="K16" s="37"/>
      <c r="L16" s="38">
        <f t="shared" si="0"/>
        <v>0</v>
      </c>
      <c r="M16" s="36"/>
      <c r="N16" s="37"/>
      <c r="O16" s="38">
        <f t="shared" si="1"/>
        <v>0</v>
      </c>
      <c r="P16" s="36"/>
      <c r="Q16" s="39"/>
      <c r="R16" s="38">
        <f t="shared" si="2"/>
        <v>0</v>
      </c>
      <c r="S16" s="40"/>
      <c r="T16" s="37"/>
      <c r="U16" s="38">
        <f t="shared" si="3"/>
        <v>0</v>
      </c>
      <c r="V16" s="35"/>
      <c r="W16" s="37"/>
      <c r="X16" s="38">
        <f t="shared" si="4"/>
        <v>0</v>
      </c>
      <c r="Y16" s="35"/>
      <c r="Z16" s="37"/>
      <c r="AA16" s="38">
        <f t="shared" si="5"/>
        <v>0</v>
      </c>
      <c r="AB16" s="35"/>
      <c r="AC16" s="37"/>
      <c r="AD16" s="38">
        <f t="shared" si="6"/>
        <v>0</v>
      </c>
      <c r="AE16" s="41"/>
      <c r="AF16" s="41"/>
      <c r="AG16" s="38">
        <f t="shared" si="7"/>
        <v>0</v>
      </c>
      <c r="AH16" s="41"/>
      <c r="AI16" s="41"/>
      <c r="AJ16" s="38">
        <f t="shared" si="8"/>
        <v>0</v>
      </c>
      <c r="AK16" s="42"/>
      <c r="AL16" s="92"/>
      <c r="AM16" s="43">
        <f t="shared" si="9"/>
        <v>0</v>
      </c>
      <c r="AN16" s="44"/>
      <c r="AO16" s="44"/>
    </row>
    <row r="17" spans="1:41" ht="13.5" customHeight="1">
      <c r="A17" s="11" t="s">
        <v>30</v>
      </c>
      <c r="B17" s="51"/>
      <c r="C17" s="11">
        <v>45</v>
      </c>
      <c r="D17" s="11"/>
      <c r="E17" s="72" t="s">
        <v>31</v>
      </c>
      <c r="F17" s="15">
        <v>198</v>
      </c>
      <c r="G17" s="67">
        <v>190.5</v>
      </c>
      <c r="H17" s="12">
        <v>0.7661</v>
      </c>
      <c r="I17" s="13">
        <v>1</v>
      </c>
      <c r="J17" s="36">
        <v>450</v>
      </c>
      <c r="K17" s="37"/>
      <c r="L17" s="38">
        <f t="shared" si="0"/>
        <v>450</v>
      </c>
      <c r="M17" s="36">
        <v>480</v>
      </c>
      <c r="N17" s="37"/>
      <c r="O17" s="38">
        <f t="shared" si="1"/>
        <v>480</v>
      </c>
      <c r="P17" s="36">
        <v>505</v>
      </c>
      <c r="Q17" s="39"/>
      <c r="R17" s="38">
        <f t="shared" si="2"/>
        <v>505</v>
      </c>
      <c r="S17" s="40">
        <v>230</v>
      </c>
      <c r="T17" s="37"/>
      <c r="U17" s="38">
        <f t="shared" si="3"/>
        <v>230</v>
      </c>
      <c r="V17" s="35">
        <v>245</v>
      </c>
      <c r="W17" s="37"/>
      <c r="X17" s="38">
        <f t="shared" si="4"/>
        <v>245</v>
      </c>
      <c r="Y17" s="35">
        <v>255</v>
      </c>
      <c r="Z17" s="37"/>
      <c r="AA17" s="38">
        <f t="shared" si="5"/>
        <v>255</v>
      </c>
      <c r="AB17" s="35">
        <v>495</v>
      </c>
      <c r="AC17" s="37"/>
      <c r="AD17" s="38">
        <f t="shared" si="6"/>
        <v>495</v>
      </c>
      <c r="AE17" s="41">
        <v>525</v>
      </c>
      <c r="AF17" s="41"/>
      <c r="AG17" s="38">
        <f t="shared" si="7"/>
        <v>525</v>
      </c>
      <c r="AH17" s="41">
        <v>545</v>
      </c>
      <c r="AI17" s="41">
        <v>1</v>
      </c>
      <c r="AJ17" s="38">
        <f t="shared" si="8"/>
        <v>0</v>
      </c>
      <c r="AK17" s="42">
        <f>MAX(L17,O17,R17)+MAX(U17,X17,AA17)+MAX(AD17,AG17,AJ17)</f>
        <v>1285</v>
      </c>
      <c r="AL17" s="92">
        <f>(H17*I17*AK17)</f>
        <v>984.4385</v>
      </c>
      <c r="AM17" s="43">
        <f t="shared" si="9"/>
        <v>2832.911</v>
      </c>
      <c r="AN17" s="44">
        <v>1</v>
      </c>
      <c r="AO17" s="44"/>
    </row>
    <row r="18" spans="1:41" ht="13.5" customHeight="1">
      <c r="A18" s="11"/>
      <c r="B18" s="51"/>
      <c r="C18" s="11"/>
      <c r="D18" s="11"/>
      <c r="E18" s="22"/>
      <c r="F18" s="15"/>
      <c r="G18" s="67"/>
      <c r="H18" s="12"/>
      <c r="I18" s="13"/>
      <c r="J18" s="36"/>
      <c r="K18" s="37"/>
      <c r="L18" s="38">
        <f t="shared" si="0"/>
        <v>0</v>
      </c>
      <c r="M18" s="36"/>
      <c r="N18" s="37"/>
      <c r="O18" s="38">
        <f t="shared" si="1"/>
        <v>0</v>
      </c>
      <c r="P18" s="36"/>
      <c r="Q18" s="39"/>
      <c r="R18" s="38">
        <f t="shared" si="2"/>
        <v>0</v>
      </c>
      <c r="S18" s="40"/>
      <c r="T18" s="37"/>
      <c r="U18" s="38">
        <f t="shared" si="3"/>
        <v>0</v>
      </c>
      <c r="V18" s="35"/>
      <c r="W18" s="37"/>
      <c r="X18" s="38">
        <f t="shared" si="4"/>
        <v>0</v>
      </c>
      <c r="Y18" s="35"/>
      <c r="Z18" s="37"/>
      <c r="AA18" s="38">
        <f t="shared" si="5"/>
        <v>0</v>
      </c>
      <c r="AB18" s="35"/>
      <c r="AC18" s="37"/>
      <c r="AD18" s="38">
        <f t="shared" si="6"/>
        <v>0</v>
      </c>
      <c r="AE18" s="41"/>
      <c r="AF18" s="41"/>
      <c r="AG18" s="38">
        <f t="shared" si="7"/>
        <v>0</v>
      </c>
      <c r="AH18" s="41"/>
      <c r="AI18" s="41"/>
      <c r="AJ18" s="38">
        <f t="shared" si="8"/>
        <v>0</v>
      </c>
      <c r="AK18" s="42"/>
      <c r="AL18" s="92"/>
      <c r="AM18" s="43">
        <f t="shared" si="9"/>
        <v>0</v>
      </c>
      <c r="AN18" s="44"/>
      <c r="AO18" s="44"/>
    </row>
    <row r="19" spans="1:41" ht="13.5" customHeight="1">
      <c r="A19" s="11" t="s">
        <v>108</v>
      </c>
      <c r="B19" s="51"/>
      <c r="C19" s="11">
        <v>28</v>
      </c>
      <c r="D19" s="11"/>
      <c r="E19" s="72" t="s">
        <v>109</v>
      </c>
      <c r="F19" s="15">
        <v>275</v>
      </c>
      <c r="G19" s="67">
        <v>254.5</v>
      </c>
      <c r="H19" s="12">
        <v>0.68427</v>
      </c>
      <c r="I19" s="13">
        <v>1</v>
      </c>
      <c r="J19" s="36">
        <v>425</v>
      </c>
      <c r="K19" s="37"/>
      <c r="L19" s="38">
        <f t="shared" si="0"/>
        <v>425</v>
      </c>
      <c r="M19" s="36">
        <v>470</v>
      </c>
      <c r="N19" s="37"/>
      <c r="O19" s="38">
        <f t="shared" si="1"/>
        <v>470</v>
      </c>
      <c r="P19" s="36">
        <v>500</v>
      </c>
      <c r="Q19" s="39"/>
      <c r="R19" s="38">
        <f t="shared" si="2"/>
        <v>500</v>
      </c>
      <c r="S19" s="40">
        <v>185</v>
      </c>
      <c r="T19" s="37"/>
      <c r="U19" s="38">
        <f t="shared" si="3"/>
        <v>185</v>
      </c>
      <c r="V19" s="35">
        <v>275</v>
      </c>
      <c r="W19" s="37">
        <v>1</v>
      </c>
      <c r="X19" s="38">
        <f t="shared" si="4"/>
        <v>0</v>
      </c>
      <c r="Y19" s="35">
        <v>300</v>
      </c>
      <c r="Z19" s="37">
        <v>1</v>
      </c>
      <c r="AA19" s="38">
        <f t="shared" si="5"/>
        <v>0</v>
      </c>
      <c r="AB19" s="35">
        <v>315</v>
      </c>
      <c r="AC19" s="37"/>
      <c r="AD19" s="38">
        <f t="shared" si="6"/>
        <v>315</v>
      </c>
      <c r="AE19" s="41">
        <v>355</v>
      </c>
      <c r="AF19" s="41">
        <v>1</v>
      </c>
      <c r="AG19" s="38">
        <f t="shared" si="7"/>
        <v>0</v>
      </c>
      <c r="AH19" s="41">
        <v>355</v>
      </c>
      <c r="AI19" s="41">
        <v>1</v>
      </c>
      <c r="AJ19" s="38">
        <f t="shared" si="8"/>
        <v>0</v>
      </c>
      <c r="AK19" s="42">
        <f>MAX(L19,O19,R19)+MAX(U19,X19,AA19)+MAX(AD19,AG19,AJ19)</f>
        <v>1000</v>
      </c>
      <c r="AL19" s="92">
        <f>(H19*I19*AK19)</f>
        <v>684.2700000000001</v>
      </c>
      <c r="AM19" s="43"/>
      <c r="AN19" s="44">
        <v>1</v>
      </c>
      <c r="AO19" s="44"/>
    </row>
    <row r="20" spans="1:41" ht="13.5" customHeight="1">
      <c r="A20" s="11"/>
      <c r="B20" s="51"/>
      <c r="C20" s="11"/>
      <c r="D20" s="11"/>
      <c r="E20" s="11"/>
      <c r="F20" s="11"/>
      <c r="G20" s="11"/>
      <c r="H20" s="12"/>
      <c r="I20" s="13"/>
      <c r="J20" s="111"/>
      <c r="K20" s="111"/>
      <c r="L20" s="44"/>
      <c r="M20" s="111"/>
      <c r="N20" s="111"/>
      <c r="O20" s="44"/>
      <c r="P20" s="111"/>
      <c r="Q20" s="111"/>
      <c r="R20" s="44"/>
      <c r="S20" s="111"/>
      <c r="T20" s="111"/>
      <c r="U20" s="44"/>
      <c r="V20" s="111"/>
      <c r="W20" s="111"/>
      <c r="X20" s="44"/>
      <c r="Y20" s="111"/>
      <c r="Z20" s="111"/>
      <c r="AA20" s="44"/>
      <c r="AB20" s="111"/>
      <c r="AC20" s="111"/>
      <c r="AD20" s="44"/>
      <c r="AE20" s="44"/>
      <c r="AF20" s="44"/>
      <c r="AG20" s="44"/>
      <c r="AH20" s="44"/>
      <c r="AI20" s="44"/>
      <c r="AJ20" s="44"/>
      <c r="AK20" s="112"/>
      <c r="AL20" s="44"/>
      <c r="AM20" s="44"/>
      <c r="AN20" s="44"/>
      <c r="AO20" s="44"/>
    </row>
    <row r="21" spans="1:41" ht="13.5" customHeight="1">
      <c r="A21" s="79" t="s">
        <v>118</v>
      </c>
      <c r="B21" s="78"/>
      <c r="C21" s="79">
        <v>20</v>
      </c>
      <c r="D21" s="79"/>
      <c r="E21" s="95" t="s">
        <v>48</v>
      </c>
      <c r="F21" s="23">
        <v>181</v>
      </c>
      <c r="G21" s="81">
        <v>181</v>
      </c>
      <c r="H21" s="82">
        <v>0.64715</v>
      </c>
      <c r="I21" s="83">
        <v>1</v>
      </c>
      <c r="J21" s="90">
        <v>655</v>
      </c>
      <c r="K21" s="46"/>
      <c r="L21" s="84">
        <f>IF(K21&gt;0,0,J21)</f>
        <v>655</v>
      </c>
      <c r="M21" s="90">
        <v>685</v>
      </c>
      <c r="N21" s="46"/>
      <c r="O21" s="84">
        <f>IF(N21&gt;0,0,M21)</f>
        <v>685</v>
      </c>
      <c r="P21" s="90">
        <v>700</v>
      </c>
      <c r="Q21" s="47">
        <v>1</v>
      </c>
      <c r="R21" s="84">
        <f>IF(Q21&gt;0,0,P21)</f>
        <v>0</v>
      </c>
      <c r="S21" s="85">
        <v>495</v>
      </c>
      <c r="T21" s="46"/>
      <c r="U21" s="84">
        <f>IF(T21&gt;0,0,S21)</f>
        <v>495</v>
      </c>
      <c r="V21" s="86">
        <v>520</v>
      </c>
      <c r="W21" s="46">
        <v>1</v>
      </c>
      <c r="X21" s="84">
        <f>IF(W21&gt;0,0,V21)</f>
        <v>0</v>
      </c>
      <c r="Y21" s="86">
        <v>520</v>
      </c>
      <c r="Z21" s="46">
        <v>1</v>
      </c>
      <c r="AA21" s="84">
        <f>IF(Z21&gt;0,0,Y21)</f>
        <v>0</v>
      </c>
      <c r="AB21" s="86">
        <v>565</v>
      </c>
      <c r="AC21" s="46"/>
      <c r="AD21" s="84">
        <f>IF(AC21&gt;0,0,AB21)</f>
        <v>565</v>
      </c>
      <c r="AE21" s="87">
        <v>600</v>
      </c>
      <c r="AF21" s="87"/>
      <c r="AG21" s="84">
        <f>IF(AF21&gt;0,0,AE21)</f>
        <v>600</v>
      </c>
      <c r="AH21" s="87">
        <v>620</v>
      </c>
      <c r="AI21" s="87">
        <v>1</v>
      </c>
      <c r="AJ21" s="84">
        <f>IF(AI21&gt;0,0,AH21)</f>
        <v>0</v>
      </c>
      <c r="AK21" s="42">
        <f>MAX(L21,O21,R21)+MAX(U21,X21,AA21)+MAX(AD21,AG21,AJ21)</f>
        <v>1780</v>
      </c>
      <c r="AL21" s="93">
        <f>(H21*I21*AK21)</f>
        <v>1151.927</v>
      </c>
      <c r="AM21" s="88">
        <f aca="true" t="shared" si="10" ref="AM21:AM26">(AK21*2.2046)</f>
        <v>3924.188</v>
      </c>
      <c r="AN21" s="89">
        <v>1</v>
      </c>
      <c r="AO21" s="89"/>
    </row>
    <row r="22" spans="1:41" ht="13.5" customHeight="1">
      <c r="A22" s="79" t="s">
        <v>132</v>
      </c>
      <c r="B22" s="78"/>
      <c r="C22" s="79">
        <v>32</v>
      </c>
      <c r="D22" s="79"/>
      <c r="E22" s="77" t="s">
        <v>48</v>
      </c>
      <c r="F22" s="23">
        <v>181</v>
      </c>
      <c r="G22" s="81">
        <v>181</v>
      </c>
      <c r="H22" s="82">
        <v>0.64715</v>
      </c>
      <c r="I22" s="83">
        <v>1</v>
      </c>
      <c r="J22" s="90">
        <v>750</v>
      </c>
      <c r="K22" s="46">
        <v>1</v>
      </c>
      <c r="L22" s="84">
        <f>IF(K22&gt;0,0,J22)</f>
        <v>0</v>
      </c>
      <c r="M22" s="90">
        <v>750</v>
      </c>
      <c r="N22" s="46"/>
      <c r="O22" s="84">
        <f>IF(N22&gt;0,0,M22)</f>
        <v>750</v>
      </c>
      <c r="P22" s="90">
        <v>805</v>
      </c>
      <c r="Q22" s="47">
        <v>1</v>
      </c>
      <c r="R22" s="84">
        <f>IF(Q22&gt;0,0,P22)</f>
        <v>0</v>
      </c>
      <c r="S22" s="85">
        <v>430</v>
      </c>
      <c r="T22" s="46"/>
      <c r="U22" s="84">
        <f>IF(T22&gt;0,0,S22)</f>
        <v>430</v>
      </c>
      <c r="V22" s="86">
        <v>475</v>
      </c>
      <c r="W22" s="46">
        <v>1</v>
      </c>
      <c r="X22" s="84">
        <f>IF(W22&gt;0,0,V22)</f>
        <v>0</v>
      </c>
      <c r="Y22" s="86">
        <v>505</v>
      </c>
      <c r="Z22" s="46">
        <v>1</v>
      </c>
      <c r="AA22" s="84">
        <f>IF(Z22&gt;0,0,Y22)</f>
        <v>0</v>
      </c>
      <c r="AB22" s="86">
        <v>595</v>
      </c>
      <c r="AC22" s="46"/>
      <c r="AD22" s="84">
        <f>IF(AC22&gt;0,0,AB22)</f>
        <v>595</v>
      </c>
      <c r="AE22" s="87">
        <v>660</v>
      </c>
      <c r="AF22" s="87">
        <v>1</v>
      </c>
      <c r="AG22" s="84">
        <f>IF(AF22&gt;0,0,AE22)</f>
        <v>0</v>
      </c>
      <c r="AH22" s="87">
        <v>660</v>
      </c>
      <c r="AI22" s="87">
        <v>1</v>
      </c>
      <c r="AJ22" s="84">
        <f>IF(AI22&gt;0,0,AH22)</f>
        <v>0</v>
      </c>
      <c r="AK22" s="42">
        <f>MAX(L22,O22,R22)+MAX(U22,X22,AA22)+MAX(AD22,AG22,AJ22)</f>
        <v>1775</v>
      </c>
      <c r="AL22" s="93">
        <f>(H22*I22*AK22)</f>
        <v>1148.69125</v>
      </c>
      <c r="AM22" s="88">
        <f t="shared" si="10"/>
        <v>3913.1650000000004</v>
      </c>
      <c r="AN22" s="89">
        <v>2</v>
      </c>
      <c r="AO22" s="89"/>
    </row>
    <row r="23" spans="1:41" ht="13.5" customHeight="1">
      <c r="A23" s="79" t="s">
        <v>134</v>
      </c>
      <c r="B23" s="78"/>
      <c r="C23" s="79">
        <v>37</v>
      </c>
      <c r="D23" s="79"/>
      <c r="E23" s="77" t="s">
        <v>48</v>
      </c>
      <c r="F23" s="23">
        <v>181</v>
      </c>
      <c r="G23" s="81">
        <v>181.5</v>
      </c>
      <c r="H23" s="82">
        <v>0.64715</v>
      </c>
      <c r="I23" s="83">
        <v>1</v>
      </c>
      <c r="J23" s="90">
        <v>640</v>
      </c>
      <c r="K23" s="46"/>
      <c r="L23" s="84">
        <f>IF(K23&gt;0,0,J23)</f>
        <v>640</v>
      </c>
      <c r="M23" s="90">
        <v>700</v>
      </c>
      <c r="N23" s="46"/>
      <c r="O23" s="84">
        <f>IF(N23&gt;0,0,M23)</f>
        <v>700</v>
      </c>
      <c r="P23" s="90">
        <v>720</v>
      </c>
      <c r="Q23" s="47">
        <v>1</v>
      </c>
      <c r="R23" s="84">
        <f>IF(Q23&gt;0,0,P23)</f>
        <v>0</v>
      </c>
      <c r="S23" s="85">
        <v>505</v>
      </c>
      <c r="T23" s="46"/>
      <c r="U23" s="84">
        <f>IF(T23&gt;0,0,S23)</f>
        <v>505</v>
      </c>
      <c r="V23" s="86">
        <v>525</v>
      </c>
      <c r="W23" s="46">
        <v>1</v>
      </c>
      <c r="X23" s="84">
        <f>IF(W23&gt;0,0,V23)</f>
        <v>0</v>
      </c>
      <c r="Y23" s="86">
        <v>525</v>
      </c>
      <c r="Z23" s="46">
        <v>1</v>
      </c>
      <c r="AA23" s="84">
        <f>IF(Z23&gt;0,0,Y23)</f>
        <v>0</v>
      </c>
      <c r="AB23" s="86">
        <v>510</v>
      </c>
      <c r="AC23" s="46"/>
      <c r="AD23" s="84">
        <f>IF(AC23&gt;0,0,AB23)</f>
        <v>510</v>
      </c>
      <c r="AE23" s="87">
        <v>535</v>
      </c>
      <c r="AF23" s="87"/>
      <c r="AG23" s="84">
        <f>IF(AF23&gt;0,0,AE23)</f>
        <v>535</v>
      </c>
      <c r="AH23" s="87">
        <v>560</v>
      </c>
      <c r="AI23" s="87"/>
      <c r="AJ23" s="84">
        <f>IF(AI23&gt;0,0,AH23)</f>
        <v>560</v>
      </c>
      <c r="AK23" s="42">
        <f>MAX(L23,O23,R23)+MAX(U23,X23,AA23)+MAX(AD23,AG23,AJ23)</f>
        <v>1765</v>
      </c>
      <c r="AL23" s="93">
        <f>(H23*I23*AK23)</f>
        <v>1142.21975</v>
      </c>
      <c r="AM23" s="88">
        <f t="shared" si="10"/>
        <v>3891.119</v>
      </c>
      <c r="AN23" s="89">
        <v>3</v>
      </c>
      <c r="AO23" s="89"/>
    </row>
    <row r="24" spans="1:41" ht="13.5" customHeight="1">
      <c r="A24" s="79" t="s">
        <v>114</v>
      </c>
      <c r="B24" s="78"/>
      <c r="C24" s="79">
        <v>38</v>
      </c>
      <c r="D24" s="79"/>
      <c r="E24" s="77" t="s">
        <v>99</v>
      </c>
      <c r="F24" s="23">
        <v>181</v>
      </c>
      <c r="G24" s="81">
        <v>181</v>
      </c>
      <c r="H24" s="82">
        <v>0.64715</v>
      </c>
      <c r="I24" s="83">
        <v>1</v>
      </c>
      <c r="J24" s="90">
        <v>750</v>
      </c>
      <c r="K24" s="46"/>
      <c r="L24" s="84">
        <f>IF(K24&gt;0,0,J24)</f>
        <v>750</v>
      </c>
      <c r="M24" s="90">
        <v>775</v>
      </c>
      <c r="N24" s="46">
        <v>1</v>
      </c>
      <c r="O24" s="84">
        <f>IF(N24&gt;0,0,M24)</f>
        <v>0</v>
      </c>
      <c r="P24" s="90">
        <v>800</v>
      </c>
      <c r="Q24" s="47">
        <v>1</v>
      </c>
      <c r="R24" s="84">
        <f>IF(Q24&gt;0,0,P24)</f>
        <v>0</v>
      </c>
      <c r="S24" s="85">
        <v>135</v>
      </c>
      <c r="T24" s="46"/>
      <c r="U24" s="84">
        <f>IF(T24&gt;0,0,S24)</f>
        <v>135</v>
      </c>
      <c r="V24" s="86"/>
      <c r="W24" s="46"/>
      <c r="X24" s="84">
        <f>IF(W24&gt;0,0,V24)</f>
        <v>0</v>
      </c>
      <c r="Y24" s="86"/>
      <c r="Z24" s="46"/>
      <c r="AA24" s="84">
        <f>IF(Z24&gt;0,0,Y24)</f>
        <v>0</v>
      </c>
      <c r="AB24" s="86">
        <v>580</v>
      </c>
      <c r="AC24" s="46"/>
      <c r="AD24" s="84">
        <f>IF(AC24&gt;0,0,AB24)</f>
        <v>580</v>
      </c>
      <c r="AE24" s="87">
        <v>610</v>
      </c>
      <c r="AF24" s="87">
        <v>1</v>
      </c>
      <c r="AG24" s="84">
        <f>IF(AF24&gt;0,0,AE24)</f>
        <v>0</v>
      </c>
      <c r="AH24" s="87">
        <v>0</v>
      </c>
      <c r="AI24" s="87">
        <v>1</v>
      </c>
      <c r="AJ24" s="84">
        <f>IF(AI24&gt;0,0,AH24)</f>
        <v>0</v>
      </c>
      <c r="AK24" s="42">
        <f>MAX(L24,O24,R24)+MAX(U24,X24,AA24)+MAX(AD24,AG24,AJ24)</f>
        <v>1465</v>
      </c>
      <c r="AL24" s="93">
        <f>(H24*I24*AK24)</f>
        <v>948.07475</v>
      </c>
      <c r="AM24" s="88">
        <f t="shared" si="10"/>
        <v>3229.739</v>
      </c>
      <c r="AN24" s="89">
        <v>4</v>
      </c>
      <c r="AO24" s="89"/>
    </row>
    <row r="25" spans="1:41" ht="13.5" customHeight="1">
      <c r="A25" s="79"/>
      <c r="B25" s="78"/>
      <c r="C25" s="79"/>
      <c r="D25" s="79"/>
      <c r="E25" s="77"/>
      <c r="F25" s="23"/>
      <c r="G25" s="81"/>
      <c r="H25" s="82"/>
      <c r="I25" s="83"/>
      <c r="J25" s="90"/>
      <c r="K25" s="46"/>
      <c r="L25" s="84">
        <f t="shared" si="0"/>
        <v>0</v>
      </c>
      <c r="M25" s="90"/>
      <c r="N25" s="46"/>
      <c r="O25" s="84">
        <f t="shared" si="1"/>
        <v>0</v>
      </c>
      <c r="P25" s="90"/>
      <c r="Q25" s="47"/>
      <c r="R25" s="84">
        <f t="shared" si="2"/>
        <v>0</v>
      </c>
      <c r="S25" s="85"/>
      <c r="T25" s="46"/>
      <c r="U25" s="84">
        <f t="shared" si="3"/>
        <v>0</v>
      </c>
      <c r="V25" s="86"/>
      <c r="W25" s="46"/>
      <c r="X25" s="84">
        <f t="shared" si="4"/>
        <v>0</v>
      </c>
      <c r="Y25" s="86"/>
      <c r="Z25" s="46"/>
      <c r="AA25" s="84">
        <f t="shared" si="5"/>
        <v>0</v>
      </c>
      <c r="AB25" s="86"/>
      <c r="AC25" s="46"/>
      <c r="AD25" s="84">
        <f t="shared" si="6"/>
        <v>0</v>
      </c>
      <c r="AE25" s="87"/>
      <c r="AF25" s="87"/>
      <c r="AG25" s="84">
        <f t="shared" si="7"/>
        <v>0</v>
      </c>
      <c r="AH25" s="87"/>
      <c r="AI25" s="87"/>
      <c r="AJ25" s="84">
        <f t="shared" si="8"/>
        <v>0</v>
      </c>
      <c r="AK25" s="42"/>
      <c r="AL25" s="93"/>
      <c r="AM25" s="88">
        <f t="shared" si="10"/>
        <v>0</v>
      </c>
      <c r="AN25" s="89"/>
      <c r="AO25" s="89"/>
    </row>
    <row r="26" spans="1:41" ht="13.5" customHeight="1">
      <c r="A26" s="79" t="s">
        <v>84</v>
      </c>
      <c r="B26" s="78"/>
      <c r="C26" s="79">
        <v>39</v>
      </c>
      <c r="D26" s="79"/>
      <c r="E26" s="95" t="s">
        <v>85</v>
      </c>
      <c r="F26" s="23">
        <v>198</v>
      </c>
      <c r="G26" s="81">
        <v>196</v>
      </c>
      <c r="H26" s="82">
        <v>0.61645</v>
      </c>
      <c r="I26" s="83">
        <v>1</v>
      </c>
      <c r="J26" s="90">
        <v>635</v>
      </c>
      <c r="K26" s="46"/>
      <c r="L26" s="84">
        <f t="shared" si="0"/>
        <v>635</v>
      </c>
      <c r="M26" s="90">
        <v>660</v>
      </c>
      <c r="N26" s="46"/>
      <c r="O26" s="84">
        <f t="shared" si="1"/>
        <v>660</v>
      </c>
      <c r="P26" s="90">
        <v>675</v>
      </c>
      <c r="Q26" s="47">
        <v>1</v>
      </c>
      <c r="R26" s="84">
        <f t="shared" si="2"/>
        <v>0</v>
      </c>
      <c r="S26" s="85">
        <v>445</v>
      </c>
      <c r="T26" s="46"/>
      <c r="U26" s="84">
        <f t="shared" si="3"/>
        <v>445</v>
      </c>
      <c r="V26" s="86">
        <v>465</v>
      </c>
      <c r="W26" s="46">
        <v>1</v>
      </c>
      <c r="X26" s="84">
        <f t="shared" si="4"/>
        <v>0</v>
      </c>
      <c r="Y26" s="86">
        <v>465</v>
      </c>
      <c r="Z26" s="46"/>
      <c r="AA26" s="84">
        <f t="shared" si="5"/>
        <v>465</v>
      </c>
      <c r="AB26" s="86">
        <v>500</v>
      </c>
      <c r="AC26" s="46"/>
      <c r="AD26" s="84">
        <f t="shared" si="6"/>
        <v>500</v>
      </c>
      <c r="AE26" s="87">
        <v>535</v>
      </c>
      <c r="AF26" s="87"/>
      <c r="AG26" s="84">
        <f t="shared" si="7"/>
        <v>535</v>
      </c>
      <c r="AH26" s="87">
        <v>555</v>
      </c>
      <c r="AI26" s="87">
        <v>1</v>
      </c>
      <c r="AJ26" s="84">
        <f t="shared" si="8"/>
        <v>0</v>
      </c>
      <c r="AK26" s="42">
        <f>MAX(L26,O26,R26)+MAX(U26,X26,AA26)+MAX(AD26,AG26,AJ26)</f>
        <v>1660</v>
      </c>
      <c r="AL26" s="93">
        <f>(H26*I26*AK26)</f>
        <v>1023.3070000000001</v>
      </c>
      <c r="AM26" s="88">
        <f t="shared" si="10"/>
        <v>3659.636</v>
      </c>
      <c r="AN26" s="89">
        <v>1</v>
      </c>
      <c r="AO26" s="89"/>
    </row>
    <row r="27" spans="1:41" ht="13.5" customHeight="1">
      <c r="A27" s="79" t="s">
        <v>126</v>
      </c>
      <c r="B27" s="78"/>
      <c r="C27" s="79">
        <v>27</v>
      </c>
      <c r="D27" s="79"/>
      <c r="E27" s="77" t="s">
        <v>85</v>
      </c>
      <c r="F27" s="23">
        <v>198</v>
      </c>
      <c r="G27" s="81">
        <v>195</v>
      </c>
      <c r="H27" s="82">
        <v>0.6181</v>
      </c>
      <c r="I27" s="83">
        <v>1</v>
      </c>
      <c r="J27" s="90">
        <v>775</v>
      </c>
      <c r="K27" s="46">
        <v>1</v>
      </c>
      <c r="L27" s="84">
        <f t="shared" si="0"/>
        <v>0</v>
      </c>
      <c r="M27" s="90">
        <v>790</v>
      </c>
      <c r="N27" s="46">
        <v>1</v>
      </c>
      <c r="O27" s="84">
        <f t="shared" si="1"/>
        <v>0</v>
      </c>
      <c r="P27" s="90">
        <v>810</v>
      </c>
      <c r="Q27" s="47">
        <v>1</v>
      </c>
      <c r="R27" s="84">
        <f>IF(Q27&gt;0,0,P27)</f>
        <v>0</v>
      </c>
      <c r="S27" s="85">
        <v>465</v>
      </c>
      <c r="T27" s="46"/>
      <c r="U27" s="84">
        <f t="shared" si="3"/>
        <v>465</v>
      </c>
      <c r="V27" s="86">
        <v>465</v>
      </c>
      <c r="W27" s="46"/>
      <c r="X27" s="84">
        <f>IF(W27&gt;0,0,V27)</f>
        <v>465</v>
      </c>
      <c r="Y27" s="86">
        <v>0</v>
      </c>
      <c r="Z27" s="46">
        <v>1</v>
      </c>
      <c r="AA27" s="84">
        <f t="shared" si="5"/>
        <v>0</v>
      </c>
      <c r="AB27" s="86">
        <v>630</v>
      </c>
      <c r="AC27" s="46"/>
      <c r="AD27" s="84">
        <f>IF(AC27&gt;0,0,AB27)</f>
        <v>630</v>
      </c>
      <c r="AE27" s="87"/>
      <c r="AF27" s="87"/>
      <c r="AG27" s="84">
        <f t="shared" si="7"/>
        <v>0</v>
      </c>
      <c r="AH27" s="87"/>
      <c r="AI27" s="87"/>
      <c r="AJ27" s="84">
        <f t="shared" si="8"/>
        <v>0</v>
      </c>
      <c r="AK27" s="42">
        <f>MAX(L27,O27,R27)+MAX(U27,X27,AA27)+MAX(AD27,AG27,AJ27)</f>
        <v>1095</v>
      </c>
      <c r="AL27" s="93">
        <f>(H27*I27*AK27)</f>
        <v>676.8195</v>
      </c>
      <c r="AM27" s="88"/>
      <c r="AN27" s="89" t="s">
        <v>138</v>
      </c>
      <c r="AO27" s="89" t="s">
        <v>135</v>
      </c>
    </row>
    <row r="28" spans="1:41" ht="13.5" customHeight="1">
      <c r="A28" s="79"/>
      <c r="B28" s="78"/>
      <c r="C28" s="79"/>
      <c r="D28" s="79"/>
      <c r="E28" s="77"/>
      <c r="F28" s="23"/>
      <c r="G28" s="81"/>
      <c r="H28" s="82"/>
      <c r="I28" s="83"/>
      <c r="J28" s="90"/>
      <c r="K28" s="46"/>
      <c r="L28" s="84">
        <f t="shared" si="0"/>
        <v>0</v>
      </c>
      <c r="M28" s="90"/>
      <c r="N28" s="46"/>
      <c r="O28" s="84">
        <f t="shared" si="1"/>
        <v>0</v>
      </c>
      <c r="P28" s="90"/>
      <c r="Q28" s="47"/>
      <c r="R28" s="84">
        <f t="shared" si="2"/>
        <v>0</v>
      </c>
      <c r="S28" s="85"/>
      <c r="T28" s="46"/>
      <c r="U28" s="84">
        <f t="shared" si="3"/>
        <v>0</v>
      </c>
      <c r="V28" s="86"/>
      <c r="W28" s="46"/>
      <c r="X28" s="84">
        <f t="shared" si="4"/>
        <v>0</v>
      </c>
      <c r="Y28" s="86"/>
      <c r="Z28" s="46"/>
      <c r="AA28" s="84">
        <f t="shared" si="5"/>
        <v>0</v>
      </c>
      <c r="AB28" s="86"/>
      <c r="AC28" s="46"/>
      <c r="AD28" s="84">
        <f t="shared" si="6"/>
        <v>0</v>
      </c>
      <c r="AE28" s="87"/>
      <c r="AF28" s="87"/>
      <c r="AG28" s="84">
        <f t="shared" si="7"/>
        <v>0</v>
      </c>
      <c r="AH28" s="87"/>
      <c r="AI28" s="87"/>
      <c r="AJ28" s="84">
        <f t="shared" si="8"/>
        <v>0</v>
      </c>
      <c r="AK28" s="42"/>
      <c r="AL28" s="93"/>
      <c r="AM28" s="88">
        <f>(AK28*2.2046)</f>
        <v>0</v>
      </c>
      <c r="AN28" s="89"/>
      <c r="AO28" s="89"/>
    </row>
    <row r="29" spans="1:41" ht="13.5" customHeight="1">
      <c r="A29" s="79" t="s">
        <v>119</v>
      </c>
      <c r="B29" s="78"/>
      <c r="C29" s="79">
        <v>32</v>
      </c>
      <c r="D29" s="79"/>
      <c r="E29" s="95" t="s">
        <v>120</v>
      </c>
      <c r="F29" s="23">
        <v>220</v>
      </c>
      <c r="G29" s="81">
        <v>217.5</v>
      </c>
      <c r="H29" s="82">
        <v>0.5843</v>
      </c>
      <c r="I29" s="83">
        <v>1</v>
      </c>
      <c r="J29" s="90">
        <v>500</v>
      </c>
      <c r="K29" s="46"/>
      <c r="L29" s="84">
        <f t="shared" si="0"/>
        <v>500</v>
      </c>
      <c r="M29" s="90">
        <v>550</v>
      </c>
      <c r="N29" s="46"/>
      <c r="O29" s="84">
        <f t="shared" si="1"/>
        <v>550</v>
      </c>
      <c r="P29" s="90">
        <v>600</v>
      </c>
      <c r="Q29" s="47"/>
      <c r="R29" s="84">
        <f t="shared" si="2"/>
        <v>600</v>
      </c>
      <c r="S29" s="85">
        <v>405</v>
      </c>
      <c r="T29" s="46"/>
      <c r="U29" s="84">
        <f t="shared" si="3"/>
        <v>405</v>
      </c>
      <c r="V29" s="86">
        <v>435</v>
      </c>
      <c r="W29" s="46"/>
      <c r="X29" s="84">
        <f t="shared" si="4"/>
        <v>435</v>
      </c>
      <c r="Y29" s="86">
        <v>455</v>
      </c>
      <c r="Z29" s="46">
        <v>1</v>
      </c>
      <c r="AA29" s="84">
        <f t="shared" si="5"/>
        <v>0</v>
      </c>
      <c r="AB29" s="86">
        <v>500</v>
      </c>
      <c r="AC29" s="46"/>
      <c r="AD29" s="84">
        <f t="shared" si="6"/>
        <v>500</v>
      </c>
      <c r="AE29" s="87">
        <v>525</v>
      </c>
      <c r="AF29" s="87"/>
      <c r="AG29" s="84">
        <f t="shared" si="7"/>
        <v>525</v>
      </c>
      <c r="AH29" s="87">
        <v>565</v>
      </c>
      <c r="AI29" s="87">
        <v>1</v>
      </c>
      <c r="AJ29" s="84">
        <f t="shared" si="8"/>
        <v>0</v>
      </c>
      <c r="AK29" s="42">
        <f>MAX(L29,O29,R29)+MAX(U29,X29,AA29)+MAX(AD29,AG29,AJ29)</f>
        <v>1560</v>
      </c>
      <c r="AL29" s="93">
        <f>(H29*I29*AK29)</f>
        <v>911.508</v>
      </c>
      <c r="AM29" s="88">
        <f>(AK29*2.2046)</f>
        <v>3439.1760000000004</v>
      </c>
      <c r="AN29" s="89">
        <v>1</v>
      </c>
      <c r="AO29" s="89"/>
    </row>
    <row r="30" spans="1:41" ht="13.5" customHeight="1">
      <c r="A30" s="79"/>
      <c r="B30" s="78"/>
      <c r="C30" s="79"/>
      <c r="D30" s="79"/>
      <c r="E30" s="77"/>
      <c r="F30" s="23"/>
      <c r="G30" s="81"/>
      <c r="H30" s="82"/>
      <c r="I30" s="83"/>
      <c r="J30" s="90"/>
      <c r="K30" s="46"/>
      <c r="L30" s="84">
        <f t="shared" si="0"/>
        <v>0</v>
      </c>
      <c r="M30" s="90"/>
      <c r="N30" s="46"/>
      <c r="O30" s="84">
        <f t="shared" si="1"/>
        <v>0</v>
      </c>
      <c r="P30" s="90"/>
      <c r="Q30" s="47"/>
      <c r="R30" s="84">
        <f t="shared" si="2"/>
        <v>0</v>
      </c>
      <c r="S30" s="85"/>
      <c r="T30" s="46"/>
      <c r="U30" s="84">
        <f t="shared" si="3"/>
        <v>0</v>
      </c>
      <c r="V30" s="86"/>
      <c r="W30" s="46"/>
      <c r="X30" s="84">
        <f t="shared" si="4"/>
        <v>0</v>
      </c>
      <c r="Y30" s="86"/>
      <c r="Z30" s="46"/>
      <c r="AA30" s="84">
        <f t="shared" si="5"/>
        <v>0</v>
      </c>
      <c r="AB30" s="86"/>
      <c r="AC30" s="46"/>
      <c r="AD30" s="84">
        <f t="shared" si="6"/>
        <v>0</v>
      </c>
      <c r="AE30" s="87"/>
      <c r="AF30" s="87"/>
      <c r="AG30" s="84">
        <f t="shared" si="7"/>
        <v>0</v>
      </c>
      <c r="AH30" s="87"/>
      <c r="AI30" s="87"/>
      <c r="AJ30" s="84">
        <f t="shared" si="8"/>
        <v>0</v>
      </c>
      <c r="AK30" s="42"/>
      <c r="AL30" s="93"/>
      <c r="AM30" s="88"/>
      <c r="AN30" s="89"/>
      <c r="AO30" s="89"/>
    </row>
    <row r="31" spans="1:41" ht="13.5" customHeight="1">
      <c r="A31" s="79" t="s">
        <v>46</v>
      </c>
      <c r="B31" s="78"/>
      <c r="C31" s="79">
        <v>35</v>
      </c>
      <c r="D31" s="79"/>
      <c r="E31" s="95" t="s">
        <v>49</v>
      </c>
      <c r="F31" s="23">
        <v>242</v>
      </c>
      <c r="G31" s="81">
        <v>239.5</v>
      </c>
      <c r="H31" s="82">
        <v>0.56485</v>
      </c>
      <c r="I31" s="83">
        <v>1</v>
      </c>
      <c r="J31" s="90">
        <v>600</v>
      </c>
      <c r="K31" s="46"/>
      <c r="L31" s="84">
        <f t="shared" si="0"/>
        <v>600</v>
      </c>
      <c r="M31" s="90">
        <v>625</v>
      </c>
      <c r="N31" s="46"/>
      <c r="O31" s="84">
        <f t="shared" si="1"/>
        <v>625</v>
      </c>
      <c r="P31" s="90">
        <v>650</v>
      </c>
      <c r="Q31" s="47"/>
      <c r="R31" s="84">
        <f t="shared" si="2"/>
        <v>650</v>
      </c>
      <c r="S31" s="85">
        <v>315</v>
      </c>
      <c r="T31" s="46"/>
      <c r="U31" s="84">
        <f t="shared" si="3"/>
        <v>315</v>
      </c>
      <c r="V31" s="86">
        <v>425</v>
      </c>
      <c r="W31" s="46">
        <v>1</v>
      </c>
      <c r="X31" s="84">
        <f t="shared" si="4"/>
        <v>0</v>
      </c>
      <c r="Y31" s="86">
        <v>425</v>
      </c>
      <c r="Z31" s="46">
        <v>1</v>
      </c>
      <c r="AA31" s="84">
        <f t="shared" si="5"/>
        <v>0</v>
      </c>
      <c r="AB31" s="86">
        <v>500</v>
      </c>
      <c r="AC31" s="46"/>
      <c r="AD31" s="84">
        <f t="shared" si="6"/>
        <v>500</v>
      </c>
      <c r="AE31" s="87">
        <v>550</v>
      </c>
      <c r="AF31" s="87"/>
      <c r="AG31" s="84">
        <f t="shared" si="7"/>
        <v>550</v>
      </c>
      <c r="AH31" s="87">
        <v>575</v>
      </c>
      <c r="AI31" s="87">
        <v>1</v>
      </c>
      <c r="AJ31" s="84">
        <f t="shared" si="8"/>
        <v>0</v>
      </c>
      <c r="AK31" s="42">
        <f>MAX(L31,O31,R31)+MAX(U31,X31,AA31)+MAX(AD31,AG31,AJ31)</f>
        <v>1515</v>
      </c>
      <c r="AL31" s="93">
        <f>(H31*I31*AK31)</f>
        <v>855.74775</v>
      </c>
      <c r="AM31" s="88">
        <f>(AK31*2.2046)</f>
        <v>3339.969</v>
      </c>
      <c r="AN31" s="89">
        <v>1</v>
      </c>
      <c r="AO31" s="89" t="s">
        <v>143</v>
      </c>
    </row>
    <row r="32" spans="1:41" ht="13.5" customHeight="1">
      <c r="A32" s="79"/>
      <c r="B32" s="78"/>
      <c r="C32" s="79"/>
      <c r="D32" s="79"/>
      <c r="E32" s="77"/>
      <c r="F32" s="23"/>
      <c r="G32" s="81"/>
      <c r="H32" s="82"/>
      <c r="I32" s="83"/>
      <c r="J32" s="90"/>
      <c r="K32" s="46"/>
      <c r="L32" s="84">
        <f t="shared" si="0"/>
        <v>0</v>
      </c>
      <c r="M32" s="90"/>
      <c r="N32" s="46"/>
      <c r="O32" s="84">
        <f t="shared" si="1"/>
        <v>0</v>
      </c>
      <c r="P32" s="90"/>
      <c r="Q32" s="47"/>
      <c r="R32" s="84">
        <f t="shared" si="2"/>
        <v>0</v>
      </c>
      <c r="S32" s="85"/>
      <c r="T32" s="46"/>
      <c r="U32" s="84">
        <f t="shared" si="3"/>
        <v>0</v>
      </c>
      <c r="V32" s="86"/>
      <c r="W32" s="46"/>
      <c r="X32" s="84">
        <f t="shared" si="4"/>
        <v>0</v>
      </c>
      <c r="Y32" s="86"/>
      <c r="Z32" s="46"/>
      <c r="AA32" s="84">
        <f t="shared" si="5"/>
        <v>0</v>
      </c>
      <c r="AB32" s="86"/>
      <c r="AC32" s="46"/>
      <c r="AD32" s="84">
        <f t="shared" si="6"/>
        <v>0</v>
      </c>
      <c r="AE32" s="87"/>
      <c r="AF32" s="87"/>
      <c r="AG32" s="84">
        <f t="shared" si="7"/>
        <v>0</v>
      </c>
      <c r="AH32" s="87"/>
      <c r="AI32" s="87"/>
      <c r="AJ32" s="84">
        <f t="shared" si="8"/>
        <v>0</v>
      </c>
      <c r="AK32" s="42"/>
      <c r="AL32" s="93"/>
      <c r="AM32" s="88">
        <f>(AK32*2.2046)</f>
        <v>0</v>
      </c>
      <c r="AN32" s="89"/>
      <c r="AO32" s="89"/>
    </row>
    <row r="33" spans="1:41" ht="13.5" customHeight="1">
      <c r="A33" s="79" t="s">
        <v>36</v>
      </c>
      <c r="B33" s="78"/>
      <c r="C33" s="79">
        <v>35</v>
      </c>
      <c r="D33" s="79"/>
      <c r="E33" s="95" t="s">
        <v>50</v>
      </c>
      <c r="F33" s="23">
        <v>275</v>
      </c>
      <c r="G33" s="81">
        <v>274</v>
      </c>
      <c r="H33" s="82">
        <v>0.54635</v>
      </c>
      <c r="I33" s="83">
        <v>1</v>
      </c>
      <c r="J33" s="90">
        <v>930</v>
      </c>
      <c r="K33" s="46"/>
      <c r="L33" s="84">
        <f aca="true" t="shared" si="11" ref="L33:L50">IF(K33&gt;0,0,J33)</f>
        <v>930</v>
      </c>
      <c r="M33" s="90">
        <v>970</v>
      </c>
      <c r="N33" s="46">
        <v>1</v>
      </c>
      <c r="O33" s="84">
        <f aca="true" t="shared" si="12" ref="O33:O50">IF(N33&gt;0,0,M33)</f>
        <v>0</v>
      </c>
      <c r="P33" s="90">
        <v>970</v>
      </c>
      <c r="Q33" s="47">
        <v>1</v>
      </c>
      <c r="R33" s="84">
        <f aca="true" t="shared" si="13" ref="R33:R50">IF(Q33&gt;0,0,P33)</f>
        <v>0</v>
      </c>
      <c r="S33" s="85">
        <v>620</v>
      </c>
      <c r="T33" s="46"/>
      <c r="U33" s="84">
        <f aca="true" t="shared" si="14" ref="U33:U50">IF(T33&gt;0,0,S33)</f>
        <v>620</v>
      </c>
      <c r="V33" s="86">
        <v>640</v>
      </c>
      <c r="W33" s="46">
        <v>1</v>
      </c>
      <c r="X33" s="84">
        <f aca="true" t="shared" si="15" ref="X33:X50">IF(W33&gt;0,0,V33)</f>
        <v>0</v>
      </c>
      <c r="Y33" s="86">
        <v>650</v>
      </c>
      <c r="Z33" s="46">
        <v>1</v>
      </c>
      <c r="AA33" s="84">
        <f t="shared" si="5"/>
        <v>0</v>
      </c>
      <c r="AB33" s="86">
        <v>600</v>
      </c>
      <c r="AC33" s="46"/>
      <c r="AD33" s="84">
        <f aca="true" t="shared" si="16" ref="AD33:AD50">IF(AC33&gt;0,0,AB33)</f>
        <v>600</v>
      </c>
      <c r="AE33" s="87">
        <v>630</v>
      </c>
      <c r="AF33" s="87"/>
      <c r="AG33" s="84">
        <f aca="true" t="shared" si="17" ref="AG33:AG50">IF(AF33&gt;0,0,AE33)</f>
        <v>630</v>
      </c>
      <c r="AH33" s="87">
        <v>650</v>
      </c>
      <c r="AI33" s="87"/>
      <c r="AJ33" s="84">
        <f aca="true" t="shared" si="18" ref="AJ33:AJ50">IF(AI33&gt;0,0,AH33)</f>
        <v>650</v>
      </c>
      <c r="AK33" s="42">
        <f>MAX(L33,O33,R33)+MAX(U33,X33,AA33)+MAX(AD33,AG33,AJ33)</f>
        <v>2200</v>
      </c>
      <c r="AL33" s="93">
        <f>(H33*I33*AK33)</f>
        <v>1201.97</v>
      </c>
      <c r="AM33" s="88">
        <f>(AK33*2.2046)</f>
        <v>4850.12</v>
      </c>
      <c r="AN33" s="89">
        <v>1</v>
      </c>
      <c r="AO33" s="89"/>
    </row>
    <row r="34" spans="1:41" ht="13.5" customHeight="1">
      <c r="A34" s="77" t="s">
        <v>44</v>
      </c>
      <c r="B34" s="78"/>
      <c r="C34" s="79">
        <v>28</v>
      </c>
      <c r="D34" s="79"/>
      <c r="E34" s="77" t="s">
        <v>50</v>
      </c>
      <c r="F34" s="23">
        <v>275</v>
      </c>
      <c r="G34" s="81">
        <v>254</v>
      </c>
      <c r="H34" s="82">
        <v>0.556</v>
      </c>
      <c r="I34" s="83">
        <v>1</v>
      </c>
      <c r="J34" s="90">
        <v>750</v>
      </c>
      <c r="K34" s="46"/>
      <c r="L34" s="84">
        <f t="shared" si="11"/>
        <v>750</v>
      </c>
      <c r="M34" s="90">
        <v>800</v>
      </c>
      <c r="N34" s="46"/>
      <c r="O34" s="84">
        <f t="shared" si="12"/>
        <v>800</v>
      </c>
      <c r="P34" s="90">
        <v>850</v>
      </c>
      <c r="Q34" s="47">
        <v>1</v>
      </c>
      <c r="R34" s="84">
        <f t="shared" si="13"/>
        <v>0</v>
      </c>
      <c r="S34" s="85">
        <v>515</v>
      </c>
      <c r="T34" s="46"/>
      <c r="U34" s="84">
        <f t="shared" si="14"/>
        <v>515</v>
      </c>
      <c r="V34" s="86">
        <v>545</v>
      </c>
      <c r="W34" s="46"/>
      <c r="X34" s="84">
        <f t="shared" si="15"/>
        <v>545</v>
      </c>
      <c r="Y34" s="86">
        <v>565</v>
      </c>
      <c r="Z34" s="46">
        <v>1</v>
      </c>
      <c r="AA34" s="84">
        <f t="shared" si="5"/>
        <v>0</v>
      </c>
      <c r="AB34" s="86">
        <v>585</v>
      </c>
      <c r="AC34" s="46"/>
      <c r="AD34" s="84">
        <f t="shared" si="16"/>
        <v>585</v>
      </c>
      <c r="AE34" s="87">
        <v>635</v>
      </c>
      <c r="AF34" s="87">
        <v>1</v>
      </c>
      <c r="AG34" s="84">
        <f t="shared" si="17"/>
        <v>0</v>
      </c>
      <c r="AH34" s="87">
        <v>640</v>
      </c>
      <c r="AI34" s="87">
        <v>1</v>
      </c>
      <c r="AJ34" s="84">
        <f t="shared" si="18"/>
        <v>0</v>
      </c>
      <c r="AK34" s="42">
        <f>MAX(L34,O34,R34)+MAX(U34,X34,AA34)+MAX(AD34,AG34,AJ34)</f>
        <v>1930</v>
      </c>
      <c r="AL34" s="93">
        <f>(H34*I34*AK34)</f>
        <v>1073.0800000000002</v>
      </c>
      <c r="AM34" s="88">
        <f>(AK34*2.2046)</f>
        <v>4254.878000000001</v>
      </c>
      <c r="AN34" s="89">
        <v>2</v>
      </c>
      <c r="AO34" s="89" t="s">
        <v>146</v>
      </c>
    </row>
    <row r="35" spans="1:41" ht="13.5" customHeight="1">
      <c r="A35" s="11"/>
      <c r="B35" s="51"/>
      <c r="C35" s="11"/>
      <c r="D35" s="11"/>
      <c r="E35" s="11"/>
      <c r="F35" s="11"/>
      <c r="G35" s="11"/>
      <c r="H35" s="12"/>
      <c r="I35" s="13"/>
      <c r="J35" s="111"/>
      <c r="K35" s="111"/>
      <c r="L35" s="44"/>
      <c r="M35" s="111"/>
      <c r="N35" s="111"/>
      <c r="O35" s="44"/>
      <c r="P35" s="111"/>
      <c r="Q35" s="111"/>
      <c r="R35" s="44"/>
      <c r="S35" s="111"/>
      <c r="T35" s="111"/>
      <c r="U35" s="44"/>
      <c r="V35" s="111"/>
      <c r="W35" s="111"/>
      <c r="X35" s="44"/>
      <c r="Y35" s="111"/>
      <c r="Z35" s="111"/>
      <c r="AA35" s="44"/>
      <c r="AB35" s="111"/>
      <c r="AC35" s="111"/>
      <c r="AD35" s="44"/>
      <c r="AE35" s="44"/>
      <c r="AF35" s="44"/>
      <c r="AG35" s="44"/>
      <c r="AH35" s="44"/>
      <c r="AI35" s="44"/>
      <c r="AJ35" s="44"/>
      <c r="AK35" s="112"/>
      <c r="AL35" s="44"/>
      <c r="AM35" s="44"/>
      <c r="AN35" s="44"/>
      <c r="AO35" s="44"/>
    </row>
    <row r="36" spans="1:41" ht="13.5" customHeight="1">
      <c r="A36" s="79" t="s">
        <v>107</v>
      </c>
      <c r="B36" s="78"/>
      <c r="C36" s="79">
        <v>27</v>
      </c>
      <c r="D36" s="79"/>
      <c r="E36" s="95" t="s">
        <v>63</v>
      </c>
      <c r="F36" s="23">
        <v>308</v>
      </c>
      <c r="G36" s="81">
        <v>288.5</v>
      </c>
      <c r="H36" s="82">
        <v>0.53954</v>
      </c>
      <c r="I36" s="83">
        <v>1</v>
      </c>
      <c r="J36" s="90">
        <v>1000</v>
      </c>
      <c r="K36" s="46"/>
      <c r="L36" s="84">
        <f>IF(K36&gt;0,0,J36)</f>
        <v>1000</v>
      </c>
      <c r="M36" s="90">
        <v>1060</v>
      </c>
      <c r="N36" s="46">
        <v>1</v>
      </c>
      <c r="O36" s="84">
        <f>IF(N36&gt;0,0,M36)</f>
        <v>0</v>
      </c>
      <c r="P36" s="90">
        <v>0</v>
      </c>
      <c r="Q36" s="46">
        <v>1</v>
      </c>
      <c r="R36" s="84">
        <f>IF(Q36&gt;0,0,P36)</f>
        <v>0</v>
      </c>
      <c r="S36" s="86">
        <v>600</v>
      </c>
      <c r="T36" s="46"/>
      <c r="U36" s="84">
        <f>IF(T36&gt;0,0,S36)</f>
        <v>600</v>
      </c>
      <c r="V36" s="86">
        <v>640</v>
      </c>
      <c r="W36" s="46"/>
      <c r="X36" s="84">
        <f>IF(W36&gt;0,0,V36)</f>
        <v>640</v>
      </c>
      <c r="Y36" s="86">
        <v>660</v>
      </c>
      <c r="Z36" s="46"/>
      <c r="AA36" s="84">
        <f>IF(Z36&gt;0,0,Y36)</f>
        <v>660</v>
      </c>
      <c r="AB36" s="86">
        <v>700</v>
      </c>
      <c r="AC36" s="46"/>
      <c r="AD36" s="84">
        <f>IF(AC36&gt;0,0,AB36)</f>
        <v>700</v>
      </c>
      <c r="AE36" s="84">
        <v>730</v>
      </c>
      <c r="AF36" s="84">
        <v>1</v>
      </c>
      <c r="AG36" s="84">
        <f>IF(AF36&gt;0,0,AE36)</f>
        <v>0</v>
      </c>
      <c r="AH36" s="84">
        <v>0</v>
      </c>
      <c r="AI36" s="84">
        <v>1</v>
      </c>
      <c r="AJ36" s="84">
        <f>IF(AI36&gt;0,0,AH36)</f>
        <v>0</v>
      </c>
      <c r="AK36" s="113">
        <f>MAX(L36,O36,R36)+MAX(U36,X36,AA36)+MAX(AD36,AG36,AJ36)</f>
        <v>2360</v>
      </c>
      <c r="AL36" s="114">
        <f>(H36*I36*AK36)</f>
        <v>1273.3144</v>
      </c>
      <c r="AM36" s="115">
        <f>(AK36*2.2046)</f>
        <v>5202.856000000001</v>
      </c>
      <c r="AN36" s="89">
        <v>1</v>
      </c>
      <c r="AO36" s="75" t="s">
        <v>153</v>
      </c>
    </row>
    <row r="37" spans="1:41" ht="13.5" customHeight="1">
      <c r="A37" s="77" t="s">
        <v>148</v>
      </c>
      <c r="B37" s="78"/>
      <c r="C37" s="79">
        <v>26</v>
      </c>
      <c r="D37" s="79"/>
      <c r="E37" s="77" t="s">
        <v>63</v>
      </c>
      <c r="F37" s="23">
        <v>308</v>
      </c>
      <c r="G37" s="81">
        <v>289.5</v>
      </c>
      <c r="H37" s="82">
        <v>0.53932</v>
      </c>
      <c r="I37" s="83">
        <v>1</v>
      </c>
      <c r="J37" s="90">
        <v>685</v>
      </c>
      <c r="K37" s="46"/>
      <c r="L37" s="84">
        <f>IF(K37&gt;0,0,J37)</f>
        <v>685</v>
      </c>
      <c r="M37" s="90">
        <v>715</v>
      </c>
      <c r="N37" s="46"/>
      <c r="O37" s="84">
        <f>IF(N37&gt;0,0,M37)</f>
        <v>715</v>
      </c>
      <c r="P37" s="90">
        <v>745</v>
      </c>
      <c r="Q37" s="46">
        <v>1</v>
      </c>
      <c r="R37" s="84">
        <f>IF(Q37&gt;0,0,P37)</f>
        <v>0</v>
      </c>
      <c r="S37" s="86">
        <v>500</v>
      </c>
      <c r="T37" s="46"/>
      <c r="U37" s="84">
        <f>IF(T37&gt;0,0,S37)</f>
        <v>500</v>
      </c>
      <c r="V37" s="86">
        <v>605</v>
      </c>
      <c r="W37" s="46">
        <v>1</v>
      </c>
      <c r="X37" s="84">
        <f>IF(W37&gt;0,0,V37)</f>
        <v>0</v>
      </c>
      <c r="Y37" s="86">
        <v>605</v>
      </c>
      <c r="Z37" s="46">
        <v>1</v>
      </c>
      <c r="AA37" s="84">
        <f>IF(Z37&gt;0,0,Y37)</f>
        <v>0</v>
      </c>
      <c r="AB37" s="86">
        <v>575</v>
      </c>
      <c r="AC37" s="46"/>
      <c r="AD37" s="84">
        <f>IF(AC37&gt;0,0,AB37)</f>
        <v>575</v>
      </c>
      <c r="AE37" s="84">
        <v>625</v>
      </c>
      <c r="AF37" s="84"/>
      <c r="AG37" s="84">
        <f>IF(AF37&gt;0,0,AE37)</f>
        <v>625</v>
      </c>
      <c r="AH37" s="84">
        <v>650</v>
      </c>
      <c r="AI37" s="84">
        <v>1</v>
      </c>
      <c r="AJ37" s="84">
        <f>IF(AI37&gt;0,0,AH37)</f>
        <v>0</v>
      </c>
      <c r="AK37" s="113">
        <f>MAX(L37,O37,R37)+MAX(U37,X37,AA37)+MAX(AD37,AG37,AJ37)</f>
        <v>1840</v>
      </c>
      <c r="AL37" s="114">
        <f>(H37*I37*AK37)</f>
        <v>992.3488</v>
      </c>
      <c r="AM37" s="115">
        <f>(AK37*2.2046)</f>
        <v>4056.4640000000004</v>
      </c>
      <c r="AN37" s="89">
        <v>2</v>
      </c>
      <c r="AO37" s="89"/>
    </row>
    <row r="38" spans="1:41" ht="13.5" customHeight="1">
      <c r="A38" s="77" t="s">
        <v>116</v>
      </c>
      <c r="B38" s="78"/>
      <c r="C38" s="79">
        <v>34</v>
      </c>
      <c r="D38" s="79"/>
      <c r="E38" s="77" t="s">
        <v>63</v>
      </c>
      <c r="F38" s="23">
        <v>308</v>
      </c>
      <c r="G38" s="81">
        <v>276.5</v>
      </c>
      <c r="H38" s="82">
        <v>0.5454</v>
      </c>
      <c r="I38" s="83">
        <v>1</v>
      </c>
      <c r="J38" s="90">
        <v>740</v>
      </c>
      <c r="K38" s="46">
        <v>1</v>
      </c>
      <c r="L38" s="84">
        <f>IF(K38&gt;0,0,J38)</f>
        <v>0</v>
      </c>
      <c r="M38" s="90">
        <v>740</v>
      </c>
      <c r="N38" s="46">
        <v>1</v>
      </c>
      <c r="O38" s="84">
        <f>IF(N38&gt;0,0,M38)</f>
        <v>0</v>
      </c>
      <c r="P38" s="90">
        <v>740</v>
      </c>
      <c r="Q38" s="46">
        <v>1</v>
      </c>
      <c r="R38" s="84">
        <f>IF(Q38&gt;0,0,P38)</f>
        <v>0</v>
      </c>
      <c r="S38" s="86">
        <v>520</v>
      </c>
      <c r="T38" s="46">
        <v>1</v>
      </c>
      <c r="U38" s="84">
        <f>IF(T38&gt;0,0,S38)</f>
        <v>0</v>
      </c>
      <c r="V38" s="86">
        <v>560</v>
      </c>
      <c r="W38" s="46">
        <v>1</v>
      </c>
      <c r="X38" s="84">
        <f>IF(W38&gt;0,0,V38)</f>
        <v>0</v>
      </c>
      <c r="Y38" s="86">
        <v>580</v>
      </c>
      <c r="Z38" s="46">
        <v>1</v>
      </c>
      <c r="AA38" s="84">
        <f>IF(Z38&gt;0,0,Y38)</f>
        <v>0</v>
      </c>
      <c r="AB38" s="86">
        <v>600</v>
      </c>
      <c r="AC38" s="46">
        <v>1</v>
      </c>
      <c r="AD38" s="84">
        <f>IF(AC38&gt;0,0,AB38)</f>
        <v>0</v>
      </c>
      <c r="AE38" s="84">
        <v>0</v>
      </c>
      <c r="AF38" s="84">
        <v>1</v>
      </c>
      <c r="AG38" s="84">
        <f>IF(AF38&gt;0,0,AE38)</f>
        <v>0</v>
      </c>
      <c r="AH38" s="84">
        <v>0</v>
      </c>
      <c r="AI38" s="84">
        <v>1</v>
      </c>
      <c r="AJ38" s="84">
        <f>IF(AI38&gt;0,0,AH38)</f>
        <v>0</v>
      </c>
      <c r="AK38" s="113">
        <f>MAX(L38,O38,R38)+MAX(U38,X38,AA38)+MAX(AD38,AG38,AJ38)</f>
        <v>0</v>
      </c>
      <c r="AL38" s="114">
        <f>(H38*I38*AK38)</f>
        <v>0</v>
      </c>
      <c r="AM38" s="115"/>
      <c r="AN38" s="89" t="s">
        <v>138</v>
      </c>
      <c r="AO38" s="89" t="s">
        <v>135</v>
      </c>
    </row>
    <row r="39" spans="1:41" ht="13.5" customHeight="1">
      <c r="A39" s="79"/>
      <c r="B39" s="78"/>
      <c r="C39" s="79"/>
      <c r="D39" s="79"/>
      <c r="E39" s="77"/>
      <c r="F39" s="23"/>
      <c r="G39" s="81"/>
      <c r="H39" s="82"/>
      <c r="I39" s="83"/>
      <c r="J39" s="90"/>
      <c r="K39" s="46"/>
      <c r="L39" s="84">
        <f>IF(K39&gt;0,0,J39)</f>
        <v>0</v>
      </c>
      <c r="M39" s="90"/>
      <c r="N39" s="46"/>
      <c r="O39" s="84">
        <f>IF(N39&gt;0,0,M39)</f>
        <v>0</v>
      </c>
      <c r="P39" s="90"/>
      <c r="Q39" s="46"/>
      <c r="R39" s="84">
        <f>IF(Q39&gt;0,0,P39)</f>
        <v>0</v>
      </c>
      <c r="S39" s="86"/>
      <c r="T39" s="46"/>
      <c r="U39" s="84">
        <f>IF(T39&gt;0,0,S39)</f>
        <v>0</v>
      </c>
      <c r="V39" s="86"/>
      <c r="W39" s="46"/>
      <c r="X39" s="84">
        <f>IF(W39&gt;0,0,V39)</f>
        <v>0</v>
      </c>
      <c r="Y39" s="86"/>
      <c r="Z39" s="46"/>
      <c r="AA39" s="84">
        <f>IF(Z39&gt;0,0,Y39)</f>
        <v>0</v>
      </c>
      <c r="AB39" s="86"/>
      <c r="AC39" s="46"/>
      <c r="AD39" s="84">
        <f>IF(AC39&gt;0,0,AB39)</f>
        <v>0</v>
      </c>
      <c r="AE39" s="84"/>
      <c r="AF39" s="84"/>
      <c r="AG39" s="84">
        <f>IF(AF39&gt;0,0,AE39)</f>
        <v>0</v>
      </c>
      <c r="AH39" s="84"/>
      <c r="AI39" s="84"/>
      <c r="AJ39" s="84">
        <f>IF(AI39&gt;0,0,AH39)</f>
        <v>0</v>
      </c>
      <c r="AK39" s="113"/>
      <c r="AL39" s="114"/>
      <c r="AM39" s="115">
        <f>(AK39*2.2046)</f>
        <v>0</v>
      </c>
      <c r="AN39" s="89"/>
      <c r="AO39" s="89"/>
    </row>
    <row r="40" spans="1:41" ht="13.5" customHeight="1">
      <c r="A40" s="11" t="s">
        <v>82</v>
      </c>
      <c r="B40" s="51"/>
      <c r="C40" s="11">
        <v>46</v>
      </c>
      <c r="D40" s="11"/>
      <c r="E40" s="72" t="s">
        <v>83</v>
      </c>
      <c r="F40" s="15">
        <v>198</v>
      </c>
      <c r="G40" s="67">
        <v>197.5</v>
      </c>
      <c r="H40" s="12">
        <v>0.61185</v>
      </c>
      <c r="I40" s="13">
        <v>1.068</v>
      </c>
      <c r="J40" s="36">
        <v>750</v>
      </c>
      <c r="K40" s="37"/>
      <c r="L40" s="38">
        <f t="shared" si="11"/>
        <v>750</v>
      </c>
      <c r="M40" s="36">
        <v>785</v>
      </c>
      <c r="N40" s="37">
        <v>1</v>
      </c>
      <c r="O40" s="38">
        <f t="shared" si="12"/>
        <v>0</v>
      </c>
      <c r="P40" s="36">
        <v>805</v>
      </c>
      <c r="Q40" s="37"/>
      <c r="R40" s="38">
        <f t="shared" si="13"/>
        <v>805</v>
      </c>
      <c r="S40" s="35">
        <v>465</v>
      </c>
      <c r="T40" s="37"/>
      <c r="U40" s="38">
        <f t="shared" si="14"/>
        <v>465</v>
      </c>
      <c r="V40" s="35">
        <v>540</v>
      </c>
      <c r="W40" s="37">
        <v>1</v>
      </c>
      <c r="X40" s="38">
        <f t="shared" si="15"/>
        <v>0</v>
      </c>
      <c r="Y40" s="35">
        <v>540</v>
      </c>
      <c r="Z40" s="37">
        <v>1</v>
      </c>
      <c r="AA40" s="38">
        <f t="shared" si="5"/>
        <v>0</v>
      </c>
      <c r="AB40" s="35">
        <v>535</v>
      </c>
      <c r="AC40" s="37"/>
      <c r="AD40" s="38">
        <f t="shared" si="16"/>
        <v>535</v>
      </c>
      <c r="AE40" s="38">
        <v>550</v>
      </c>
      <c r="AF40" s="38">
        <v>1</v>
      </c>
      <c r="AG40" s="38">
        <f t="shared" si="17"/>
        <v>0</v>
      </c>
      <c r="AH40" s="38">
        <v>0</v>
      </c>
      <c r="AI40" s="38">
        <v>1</v>
      </c>
      <c r="AJ40" s="38">
        <f t="shared" si="18"/>
        <v>0</v>
      </c>
      <c r="AK40" s="113">
        <f>MAX(L40,O40,R40)+MAX(U40,X40,AA40)+MAX(AD40,AG40,AJ40)</f>
        <v>1805</v>
      </c>
      <c r="AL40" s="116">
        <f>(H40*I40*AK40)</f>
        <v>1179.487719</v>
      </c>
      <c r="AM40" s="117">
        <f aca="true" t="shared" si="19" ref="AM40:AM50">(AK40*2.2046)</f>
        <v>3979.3030000000003</v>
      </c>
      <c r="AN40" s="44">
        <v>1</v>
      </c>
      <c r="AO40" s="44" t="s">
        <v>143</v>
      </c>
    </row>
    <row r="41" spans="1:41" ht="13.5" customHeight="1">
      <c r="A41" s="11"/>
      <c r="B41" s="51"/>
      <c r="C41" s="11"/>
      <c r="D41" s="11"/>
      <c r="E41" s="22"/>
      <c r="F41" s="15"/>
      <c r="G41" s="67"/>
      <c r="H41" s="12"/>
      <c r="I41" s="13"/>
      <c r="J41" s="36"/>
      <c r="K41" s="37"/>
      <c r="L41" s="38">
        <f t="shared" si="11"/>
        <v>0</v>
      </c>
      <c r="M41" s="36"/>
      <c r="N41" s="37"/>
      <c r="O41" s="38">
        <f t="shared" si="12"/>
        <v>0</v>
      </c>
      <c r="P41" s="36"/>
      <c r="Q41" s="39"/>
      <c r="R41" s="38">
        <f t="shared" si="13"/>
        <v>0</v>
      </c>
      <c r="S41" s="40"/>
      <c r="T41" s="37"/>
      <c r="U41" s="38">
        <f t="shared" si="14"/>
        <v>0</v>
      </c>
      <c r="V41" s="35"/>
      <c r="W41" s="37"/>
      <c r="X41" s="38">
        <f t="shared" si="15"/>
        <v>0</v>
      </c>
      <c r="Y41" s="35"/>
      <c r="Z41" s="37"/>
      <c r="AA41" s="38">
        <f t="shared" si="5"/>
        <v>0</v>
      </c>
      <c r="AB41" s="35"/>
      <c r="AC41" s="37"/>
      <c r="AD41" s="38">
        <f t="shared" si="16"/>
        <v>0</v>
      </c>
      <c r="AE41" s="41"/>
      <c r="AF41" s="41"/>
      <c r="AG41" s="38">
        <f t="shared" si="17"/>
        <v>0</v>
      </c>
      <c r="AH41" s="41"/>
      <c r="AI41" s="41"/>
      <c r="AJ41" s="38">
        <f t="shared" si="18"/>
        <v>0</v>
      </c>
      <c r="AK41" s="42"/>
      <c r="AL41" s="92"/>
      <c r="AM41" s="43">
        <f t="shared" si="19"/>
        <v>0</v>
      </c>
      <c r="AN41" s="44"/>
      <c r="AO41" s="44"/>
    </row>
    <row r="42" spans="1:41" ht="13.5" customHeight="1">
      <c r="A42" s="11" t="s">
        <v>67</v>
      </c>
      <c r="B42" s="51"/>
      <c r="C42" s="11">
        <v>52</v>
      </c>
      <c r="D42" s="11"/>
      <c r="E42" s="72" t="s">
        <v>68</v>
      </c>
      <c r="F42" s="15">
        <v>198</v>
      </c>
      <c r="G42" s="67">
        <v>197.5</v>
      </c>
      <c r="H42" s="12">
        <v>0.61415</v>
      </c>
      <c r="I42" s="13">
        <v>1.165</v>
      </c>
      <c r="J42" s="36">
        <v>465</v>
      </c>
      <c r="K42" s="37"/>
      <c r="L42" s="38">
        <f t="shared" si="11"/>
        <v>465</v>
      </c>
      <c r="M42" s="36">
        <v>500</v>
      </c>
      <c r="N42" s="37"/>
      <c r="O42" s="38">
        <f t="shared" si="12"/>
        <v>500</v>
      </c>
      <c r="P42" s="36">
        <v>550</v>
      </c>
      <c r="Q42" s="39">
        <v>1</v>
      </c>
      <c r="R42" s="38">
        <f t="shared" si="13"/>
        <v>0</v>
      </c>
      <c r="S42" s="40">
        <v>335</v>
      </c>
      <c r="T42" s="37"/>
      <c r="U42" s="38">
        <f t="shared" si="14"/>
        <v>335</v>
      </c>
      <c r="V42" s="35">
        <v>355</v>
      </c>
      <c r="W42" s="37">
        <v>1</v>
      </c>
      <c r="X42" s="38">
        <f t="shared" si="15"/>
        <v>0</v>
      </c>
      <c r="Y42" s="35">
        <v>355</v>
      </c>
      <c r="Z42" s="37">
        <v>1</v>
      </c>
      <c r="AA42" s="38">
        <f t="shared" si="5"/>
        <v>0</v>
      </c>
      <c r="AB42" s="35">
        <v>525</v>
      </c>
      <c r="AC42" s="37"/>
      <c r="AD42" s="38">
        <f t="shared" si="16"/>
        <v>525</v>
      </c>
      <c r="AE42" s="41">
        <v>575</v>
      </c>
      <c r="AF42" s="41"/>
      <c r="AG42" s="38">
        <f t="shared" si="17"/>
        <v>575</v>
      </c>
      <c r="AH42" s="41">
        <v>600</v>
      </c>
      <c r="AI42" s="41">
        <v>1</v>
      </c>
      <c r="AJ42" s="38">
        <f t="shared" si="18"/>
        <v>0</v>
      </c>
      <c r="AK42" s="42">
        <f>MAX(L42,O42,R42)+MAX(U42,X42,AA42)+MAX(AD42,AG42,AJ42)</f>
        <v>1410</v>
      </c>
      <c r="AL42" s="92">
        <f>(H42*I42*AK42)</f>
        <v>1008.8334975</v>
      </c>
      <c r="AM42" s="43">
        <f t="shared" si="19"/>
        <v>3108.4860000000003</v>
      </c>
      <c r="AN42" s="44">
        <v>1</v>
      </c>
      <c r="AO42" s="44"/>
    </row>
    <row r="43" spans="1:41" ht="13.5" customHeight="1">
      <c r="A43" s="22"/>
      <c r="B43" s="51"/>
      <c r="C43" s="11"/>
      <c r="D43" s="11"/>
      <c r="E43" s="22"/>
      <c r="F43" s="15"/>
      <c r="G43" s="67"/>
      <c r="H43" s="12"/>
      <c r="I43" s="13"/>
      <c r="J43" s="36"/>
      <c r="K43" s="37"/>
      <c r="L43" s="38">
        <f t="shared" si="11"/>
        <v>0</v>
      </c>
      <c r="M43" s="36"/>
      <c r="N43" s="37"/>
      <c r="O43" s="38">
        <f t="shared" si="12"/>
        <v>0</v>
      </c>
      <c r="P43" s="36"/>
      <c r="Q43" s="39"/>
      <c r="R43" s="38">
        <f t="shared" si="13"/>
        <v>0</v>
      </c>
      <c r="S43" s="40"/>
      <c r="T43" s="37"/>
      <c r="U43" s="38">
        <f t="shared" si="14"/>
        <v>0</v>
      </c>
      <c r="V43" s="35"/>
      <c r="W43" s="37"/>
      <c r="X43" s="38">
        <f t="shared" si="15"/>
        <v>0</v>
      </c>
      <c r="Y43" s="35"/>
      <c r="Z43" s="37"/>
      <c r="AA43" s="38">
        <f t="shared" si="5"/>
        <v>0</v>
      </c>
      <c r="AB43" s="35"/>
      <c r="AC43" s="37"/>
      <c r="AD43" s="38">
        <f t="shared" si="16"/>
        <v>0</v>
      </c>
      <c r="AE43" s="41"/>
      <c r="AF43" s="41"/>
      <c r="AG43" s="38">
        <f t="shared" si="17"/>
        <v>0</v>
      </c>
      <c r="AH43" s="41"/>
      <c r="AI43" s="41"/>
      <c r="AJ43" s="38">
        <f t="shared" si="18"/>
        <v>0</v>
      </c>
      <c r="AK43" s="42"/>
      <c r="AL43" s="92"/>
      <c r="AM43" s="43">
        <f t="shared" si="19"/>
        <v>0</v>
      </c>
      <c r="AN43" s="44"/>
      <c r="AO43" s="44"/>
    </row>
    <row r="44" spans="1:41" ht="13.5" customHeight="1">
      <c r="A44" s="22" t="s">
        <v>133</v>
      </c>
      <c r="B44" s="51"/>
      <c r="C44" s="11">
        <v>59</v>
      </c>
      <c r="D44" s="11"/>
      <c r="E44" s="72" t="s">
        <v>89</v>
      </c>
      <c r="F44" s="15">
        <v>198</v>
      </c>
      <c r="G44" s="67">
        <v>198</v>
      </c>
      <c r="H44" s="12">
        <v>0.61185</v>
      </c>
      <c r="I44" s="13">
        <v>1.315</v>
      </c>
      <c r="J44" s="36">
        <v>420</v>
      </c>
      <c r="K44" s="37"/>
      <c r="L44" s="38">
        <f t="shared" si="11"/>
        <v>420</v>
      </c>
      <c r="M44" s="36">
        <v>455</v>
      </c>
      <c r="N44" s="37"/>
      <c r="O44" s="38">
        <f t="shared" si="12"/>
        <v>455</v>
      </c>
      <c r="P44" s="36">
        <v>475</v>
      </c>
      <c r="Q44" s="39"/>
      <c r="R44" s="38">
        <f t="shared" si="13"/>
        <v>475</v>
      </c>
      <c r="S44" s="40">
        <v>275</v>
      </c>
      <c r="T44" s="37">
        <v>1</v>
      </c>
      <c r="U44" s="38">
        <f t="shared" si="14"/>
        <v>0</v>
      </c>
      <c r="V44" s="35">
        <v>275</v>
      </c>
      <c r="W44" s="37">
        <v>1</v>
      </c>
      <c r="X44" s="38">
        <f t="shared" si="15"/>
        <v>0</v>
      </c>
      <c r="Y44" s="35">
        <v>275</v>
      </c>
      <c r="Z44" s="37"/>
      <c r="AA44" s="38">
        <f t="shared" si="5"/>
        <v>275</v>
      </c>
      <c r="AB44" s="35">
        <v>405</v>
      </c>
      <c r="AC44" s="37"/>
      <c r="AD44" s="38">
        <f t="shared" si="16"/>
        <v>405</v>
      </c>
      <c r="AE44" s="41">
        <v>440</v>
      </c>
      <c r="AF44" s="41">
        <v>1</v>
      </c>
      <c r="AG44" s="38">
        <f t="shared" si="17"/>
        <v>0</v>
      </c>
      <c r="AH44" s="41">
        <v>440</v>
      </c>
      <c r="AI44" s="41">
        <v>1</v>
      </c>
      <c r="AJ44" s="38">
        <f t="shared" si="18"/>
        <v>0</v>
      </c>
      <c r="AK44" s="42">
        <f>MAX(L44,O44,R44)+MAX(U44,X44,AA44)+MAX(AD44,AG44,AJ44)</f>
        <v>1155</v>
      </c>
      <c r="AL44" s="92">
        <f>(H44*I44*AK44)</f>
        <v>929.29307625</v>
      </c>
      <c r="AM44" s="43">
        <f t="shared" si="19"/>
        <v>2546.313</v>
      </c>
      <c r="AN44" s="44">
        <v>1</v>
      </c>
      <c r="AO44" s="44"/>
    </row>
    <row r="45" spans="1:41" ht="13.5" customHeight="1">
      <c r="A45" s="70"/>
      <c r="B45" s="70"/>
      <c r="C45" s="70"/>
      <c r="D45" s="70"/>
      <c r="E45" s="96"/>
      <c r="F45" s="15"/>
      <c r="G45" s="67"/>
      <c r="H45" s="12"/>
      <c r="I45" s="13"/>
      <c r="J45" s="36"/>
      <c r="K45" s="37"/>
      <c r="L45" s="38">
        <f t="shared" si="11"/>
        <v>0</v>
      </c>
      <c r="M45" s="36"/>
      <c r="N45" s="37"/>
      <c r="O45" s="38">
        <f t="shared" si="12"/>
        <v>0</v>
      </c>
      <c r="P45" s="36"/>
      <c r="Q45" s="39"/>
      <c r="R45" s="38">
        <f t="shared" si="13"/>
        <v>0</v>
      </c>
      <c r="S45" s="40"/>
      <c r="T45" s="37"/>
      <c r="U45" s="38">
        <f t="shared" si="14"/>
        <v>0</v>
      </c>
      <c r="V45" s="35"/>
      <c r="W45" s="37"/>
      <c r="X45" s="38">
        <f t="shared" si="15"/>
        <v>0</v>
      </c>
      <c r="Y45" s="35"/>
      <c r="Z45" s="37"/>
      <c r="AA45" s="38">
        <f t="shared" si="5"/>
        <v>0</v>
      </c>
      <c r="AB45" s="35"/>
      <c r="AC45" s="37"/>
      <c r="AD45" s="38">
        <f t="shared" si="16"/>
        <v>0</v>
      </c>
      <c r="AE45" s="41"/>
      <c r="AF45" s="41"/>
      <c r="AG45" s="38">
        <f t="shared" si="17"/>
        <v>0</v>
      </c>
      <c r="AH45" s="41"/>
      <c r="AI45" s="41"/>
      <c r="AJ45" s="38">
        <f t="shared" si="18"/>
        <v>0</v>
      </c>
      <c r="AK45" s="42"/>
      <c r="AL45" s="92"/>
      <c r="AM45" s="43">
        <f t="shared" si="19"/>
        <v>0</v>
      </c>
      <c r="AN45" s="44"/>
      <c r="AO45" s="44"/>
    </row>
    <row r="46" spans="1:41" ht="13.5" customHeight="1">
      <c r="A46" s="22" t="s">
        <v>43</v>
      </c>
      <c r="B46" s="51"/>
      <c r="C46" s="11">
        <v>69</v>
      </c>
      <c r="D46" s="11"/>
      <c r="E46" s="72" t="s">
        <v>51</v>
      </c>
      <c r="F46" s="15">
        <v>181</v>
      </c>
      <c r="G46" s="67">
        <v>178</v>
      </c>
      <c r="H46" s="12">
        <v>0.65345</v>
      </c>
      <c r="I46" s="13">
        <v>1.61</v>
      </c>
      <c r="J46" s="36">
        <v>330</v>
      </c>
      <c r="K46" s="37"/>
      <c r="L46" s="38">
        <f t="shared" si="11"/>
        <v>330</v>
      </c>
      <c r="M46" s="36">
        <v>370</v>
      </c>
      <c r="N46" s="37"/>
      <c r="O46" s="38">
        <f t="shared" si="12"/>
        <v>370</v>
      </c>
      <c r="P46" s="36">
        <v>410</v>
      </c>
      <c r="Q46" s="39"/>
      <c r="R46" s="38">
        <f t="shared" si="13"/>
        <v>410</v>
      </c>
      <c r="S46" s="40">
        <v>235</v>
      </c>
      <c r="T46" s="37"/>
      <c r="U46" s="38">
        <f t="shared" si="14"/>
        <v>235</v>
      </c>
      <c r="V46" s="35">
        <v>260</v>
      </c>
      <c r="W46" s="37"/>
      <c r="X46" s="38">
        <f t="shared" si="15"/>
        <v>260</v>
      </c>
      <c r="Y46" s="35">
        <v>285</v>
      </c>
      <c r="Z46" s="37"/>
      <c r="AA46" s="38">
        <f t="shared" si="5"/>
        <v>285</v>
      </c>
      <c r="AB46" s="35">
        <v>360</v>
      </c>
      <c r="AC46" s="37">
        <v>1</v>
      </c>
      <c r="AD46" s="38">
        <f t="shared" si="16"/>
        <v>0</v>
      </c>
      <c r="AE46" s="41">
        <v>405</v>
      </c>
      <c r="AF46" s="41"/>
      <c r="AG46" s="38">
        <f t="shared" si="17"/>
        <v>405</v>
      </c>
      <c r="AH46" s="41">
        <v>450</v>
      </c>
      <c r="AI46" s="41"/>
      <c r="AJ46" s="38">
        <f t="shared" si="18"/>
        <v>450</v>
      </c>
      <c r="AK46" s="42">
        <f>MAX(L46,O46,R46)+MAX(U46,X46,AA46)+MAX(AD46,AG46,AJ46)</f>
        <v>1145</v>
      </c>
      <c r="AL46" s="92">
        <f>(H46*I46*AK46)</f>
        <v>1204.6024025000002</v>
      </c>
      <c r="AM46" s="43">
        <f t="shared" si="19"/>
        <v>2524.2670000000003</v>
      </c>
      <c r="AN46" s="44">
        <v>1</v>
      </c>
      <c r="AO46" s="44"/>
    </row>
    <row r="47" spans="1:41" ht="13.5" customHeight="1">
      <c r="A47" s="22"/>
      <c r="B47" s="51"/>
      <c r="C47" s="11"/>
      <c r="D47" s="11"/>
      <c r="E47" s="22"/>
      <c r="F47" s="15"/>
      <c r="G47" s="67"/>
      <c r="H47" s="12"/>
      <c r="I47" s="13"/>
      <c r="J47" s="36"/>
      <c r="K47" s="37"/>
      <c r="L47" s="38">
        <f t="shared" si="11"/>
        <v>0</v>
      </c>
      <c r="M47" s="36"/>
      <c r="N47" s="37"/>
      <c r="O47" s="38">
        <f t="shared" si="12"/>
        <v>0</v>
      </c>
      <c r="P47" s="36"/>
      <c r="Q47" s="39"/>
      <c r="R47" s="38">
        <f t="shared" si="13"/>
        <v>0</v>
      </c>
      <c r="S47" s="40"/>
      <c r="T47" s="37"/>
      <c r="U47" s="38">
        <f t="shared" si="14"/>
        <v>0</v>
      </c>
      <c r="V47" s="35"/>
      <c r="W47" s="37"/>
      <c r="X47" s="38">
        <f t="shared" si="15"/>
        <v>0</v>
      </c>
      <c r="Y47" s="35"/>
      <c r="Z47" s="37"/>
      <c r="AA47" s="38">
        <f t="shared" si="5"/>
        <v>0</v>
      </c>
      <c r="AB47" s="35"/>
      <c r="AC47" s="37"/>
      <c r="AD47" s="38">
        <f t="shared" si="16"/>
        <v>0</v>
      </c>
      <c r="AE47" s="41"/>
      <c r="AF47" s="41"/>
      <c r="AG47" s="38">
        <f t="shared" si="17"/>
        <v>0</v>
      </c>
      <c r="AH47" s="41"/>
      <c r="AI47" s="41"/>
      <c r="AJ47" s="38">
        <f t="shared" si="18"/>
        <v>0</v>
      </c>
      <c r="AK47" s="42"/>
      <c r="AL47" s="92"/>
      <c r="AM47" s="43">
        <f t="shared" si="19"/>
        <v>0</v>
      </c>
      <c r="AN47" s="44"/>
      <c r="AO47" s="44"/>
    </row>
    <row r="48" spans="1:41" ht="13.5" customHeight="1">
      <c r="A48" s="22" t="s">
        <v>73</v>
      </c>
      <c r="B48" s="51"/>
      <c r="C48" s="11">
        <v>65</v>
      </c>
      <c r="D48" s="11"/>
      <c r="E48" s="72" t="s">
        <v>74</v>
      </c>
      <c r="F48" s="15">
        <v>220</v>
      </c>
      <c r="G48" s="67">
        <v>216.5</v>
      </c>
      <c r="H48" s="12">
        <v>0.58585</v>
      </c>
      <c r="I48" s="13">
        <v>1.48</v>
      </c>
      <c r="J48" s="36">
        <v>330</v>
      </c>
      <c r="K48" s="37"/>
      <c r="L48" s="38">
        <f t="shared" si="11"/>
        <v>330</v>
      </c>
      <c r="M48" s="36">
        <v>355</v>
      </c>
      <c r="N48" s="37"/>
      <c r="O48" s="38">
        <f t="shared" si="12"/>
        <v>355</v>
      </c>
      <c r="P48" s="36">
        <v>380</v>
      </c>
      <c r="Q48" s="39"/>
      <c r="R48" s="38">
        <f t="shared" si="13"/>
        <v>380</v>
      </c>
      <c r="S48" s="40">
        <v>295</v>
      </c>
      <c r="T48" s="37"/>
      <c r="U48" s="38">
        <f t="shared" si="14"/>
        <v>295</v>
      </c>
      <c r="V48" s="35">
        <v>315</v>
      </c>
      <c r="W48" s="37">
        <v>1</v>
      </c>
      <c r="X48" s="38">
        <f t="shared" si="15"/>
        <v>0</v>
      </c>
      <c r="Y48" s="35">
        <v>315</v>
      </c>
      <c r="Z48" s="37"/>
      <c r="AA48" s="38">
        <f t="shared" si="5"/>
        <v>315</v>
      </c>
      <c r="AB48" s="35">
        <v>385</v>
      </c>
      <c r="AC48" s="37"/>
      <c r="AD48" s="38">
        <f t="shared" si="16"/>
        <v>385</v>
      </c>
      <c r="AE48" s="41">
        <v>410</v>
      </c>
      <c r="AF48" s="41"/>
      <c r="AG48" s="38">
        <f t="shared" si="17"/>
        <v>410</v>
      </c>
      <c r="AH48" s="41">
        <v>420</v>
      </c>
      <c r="AI48" s="41">
        <v>1</v>
      </c>
      <c r="AJ48" s="38">
        <f t="shared" si="18"/>
        <v>0</v>
      </c>
      <c r="AK48" s="42">
        <f>MAX(L48,O48,R48)+MAX(U48,X48,AA48)+MAX(AD48,AG48,AJ48)</f>
        <v>1105</v>
      </c>
      <c r="AL48" s="92">
        <f>(H48*I48*AK48)</f>
        <v>958.09909</v>
      </c>
      <c r="AM48" s="43">
        <f t="shared" si="19"/>
        <v>2436.083</v>
      </c>
      <c r="AN48" s="44">
        <v>1</v>
      </c>
      <c r="AO48" s="44" t="s">
        <v>144</v>
      </c>
    </row>
    <row r="49" spans="1:41" ht="13.5" customHeight="1">
      <c r="A49" s="11"/>
      <c r="B49" s="51"/>
      <c r="C49" s="11"/>
      <c r="D49" s="11"/>
      <c r="E49" s="22"/>
      <c r="F49" s="15"/>
      <c r="G49" s="67"/>
      <c r="H49" s="12"/>
      <c r="I49" s="13"/>
      <c r="J49" s="36"/>
      <c r="K49" s="37"/>
      <c r="L49" s="38">
        <f t="shared" si="11"/>
        <v>0</v>
      </c>
      <c r="M49" s="36"/>
      <c r="N49" s="37"/>
      <c r="O49" s="38">
        <f t="shared" si="12"/>
        <v>0</v>
      </c>
      <c r="P49" s="36"/>
      <c r="Q49" s="39"/>
      <c r="R49" s="38">
        <f t="shared" si="13"/>
        <v>0</v>
      </c>
      <c r="S49" s="40"/>
      <c r="T49" s="37"/>
      <c r="U49" s="38">
        <f t="shared" si="14"/>
        <v>0</v>
      </c>
      <c r="V49" s="35"/>
      <c r="W49" s="37"/>
      <c r="X49" s="38">
        <f t="shared" si="15"/>
        <v>0</v>
      </c>
      <c r="Y49" s="35"/>
      <c r="Z49" s="37"/>
      <c r="AA49" s="38">
        <f t="shared" si="5"/>
        <v>0</v>
      </c>
      <c r="AB49" s="35"/>
      <c r="AC49" s="37"/>
      <c r="AD49" s="38">
        <f t="shared" si="16"/>
        <v>0</v>
      </c>
      <c r="AE49" s="41"/>
      <c r="AF49" s="41"/>
      <c r="AG49" s="38">
        <f t="shared" si="17"/>
        <v>0</v>
      </c>
      <c r="AH49" s="41"/>
      <c r="AI49" s="41"/>
      <c r="AJ49" s="38">
        <f t="shared" si="18"/>
        <v>0</v>
      </c>
      <c r="AK49" s="42"/>
      <c r="AL49" s="92"/>
      <c r="AM49" s="43">
        <f t="shared" si="19"/>
        <v>0</v>
      </c>
      <c r="AN49" s="44"/>
      <c r="AO49" s="44"/>
    </row>
    <row r="50" spans="1:41" ht="13.5" customHeight="1">
      <c r="A50" s="68" t="s">
        <v>26</v>
      </c>
      <c r="B50" s="51"/>
      <c r="C50" s="11"/>
      <c r="D50" s="11"/>
      <c r="E50" s="22"/>
      <c r="F50" s="15"/>
      <c r="G50" s="67"/>
      <c r="H50" s="12"/>
      <c r="I50" s="13"/>
      <c r="J50" s="36"/>
      <c r="K50" s="37"/>
      <c r="L50" s="38">
        <f t="shared" si="11"/>
        <v>0</v>
      </c>
      <c r="M50" s="36"/>
      <c r="N50" s="37"/>
      <c r="O50" s="38">
        <f t="shared" si="12"/>
        <v>0</v>
      </c>
      <c r="P50" s="36"/>
      <c r="Q50" s="37"/>
      <c r="R50" s="38">
        <f t="shared" si="13"/>
        <v>0</v>
      </c>
      <c r="S50" s="35"/>
      <c r="T50" s="37"/>
      <c r="U50" s="38">
        <f t="shared" si="14"/>
        <v>0</v>
      </c>
      <c r="V50" s="35"/>
      <c r="W50" s="37"/>
      <c r="X50" s="38">
        <f t="shared" si="15"/>
        <v>0</v>
      </c>
      <c r="Y50" s="35"/>
      <c r="Z50" s="37"/>
      <c r="AA50" s="38">
        <f t="shared" si="5"/>
        <v>0</v>
      </c>
      <c r="AB50" s="35"/>
      <c r="AC50" s="37"/>
      <c r="AD50" s="38">
        <f t="shared" si="16"/>
        <v>0</v>
      </c>
      <c r="AE50" s="38"/>
      <c r="AF50" s="38"/>
      <c r="AG50" s="38">
        <f t="shared" si="17"/>
        <v>0</v>
      </c>
      <c r="AH50" s="38"/>
      <c r="AI50" s="38"/>
      <c r="AJ50" s="38">
        <f t="shared" si="18"/>
        <v>0</v>
      </c>
      <c r="AK50" s="113"/>
      <c r="AL50" s="116"/>
      <c r="AM50" s="117">
        <f t="shared" si="19"/>
        <v>0</v>
      </c>
      <c r="AN50" s="44"/>
      <c r="AO50" s="44"/>
    </row>
    <row r="51" spans="1:41" ht="13.5" customHeight="1">
      <c r="A51" s="22" t="s">
        <v>27</v>
      </c>
      <c r="B51" s="51"/>
      <c r="C51" s="11">
        <v>26</v>
      </c>
      <c r="D51" s="11"/>
      <c r="E51" s="22" t="s">
        <v>28</v>
      </c>
      <c r="F51" s="15">
        <v>241</v>
      </c>
      <c r="G51" s="67">
        <v>239.5</v>
      </c>
      <c r="H51" s="12">
        <v>0.56455</v>
      </c>
      <c r="I51" s="13">
        <v>1</v>
      </c>
      <c r="J51" s="36">
        <v>1000</v>
      </c>
      <c r="K51" s="37"/>
      <c r="L51" s="38">
        <f aca="true" t="shared" si="20" ref="L51:L57">IF(K51&gt;0,0,J51)</f>
        <v>1000</v>
      </c>
      <c r="M51" s="36">
        <v>1055</v>
      </c>
      <c r="N51" s="37">
        <v>1</v>
      </c>
      <c r="O51" s="38">
        <f aca="true" t="shared" si="21" ref="O51:O60">IF(N51&gt;0,0,M51)</f>
        <v>0</v>
      </c>
      <c r="P51" s="36">
        <v>1055</v>
      </c>
      <c r="Q51" s="37">
        <v>1</v>
      </c>
      <c r="R51" s="38">
        <f aca="true" t="shared" si="22" ref="R51:R57">IF(Q51&gt;0,0,P51)</f>
        <v>0</v>
      </c>
      <c r="S51" s="35">
        <v>700</v>
      </c>
      <c r="T51" s="37">
        <v>1</v>
      </c>
      <c r="U51" s="38">
        <f aca="true" t="shared" si="23" ref="U51:U57">IF(T51&gt;0,0,S51)</f>
        <v>0</v>
      </c>
      <c r="V51" s="35">
        <v>700</v>
      </c>
      <c r="W51" s="37"/>
      <c r="X51" s="38">
        <f aca="true" t="shared" si="24" ref="X51:X57">IF(W51&gt;0,0,V51)</f>
        <v>700</v>
      </c>
      <c r="Y51" s="35">
        <v>725</v>
      </c>
      <c r="Z51" s="37">
        <v>1</v>
      </c>
      <c r="AA51" s="38">
        <f aca="true" t="shared" si="25" ref="AA51:AA60">IF(Z51&gt;0,0,Y51)</f>
        <v>0</v>
      </c>
      <c r="AB51" s="35">
        <v>725</v>
      </c>
      <c r="AC51" s="37"/>
      <c r="AD51" s="38">
        <f aca="true" t="shared" si="26" ref="AD51:AD57">IF(AC51&gt;0,0,AB51)</f>
        <v>725</v>
      </c>
      <c r="AE51" s="38">
        <v>750</v>
      </c>
      <c r="AF51" s="38"/>
      <c r="AG51" s="38">
        <f aca="true" t="shared" si="27" ref="AG51:AG57">IF(AF51&gt;0,0,AE51)</f>
        <v>750</v>
      </c>
      <c r="AH51" s="38">
        <v>775</v>
      </c>
      <c r="AI51" s="38">
        <v>1</v>
      </c>
      <c r="AJ51" s="38">
        <f aca="true" t="shared" si="28" ref="AJ51:AJ57">IF(AI51&gt;0,0,AH51)</f>
        <v>0</v>
      </c>
      <c r="AK51" s="113">
        <f aca="true" t="shared" si="29" ref="AK51:AK56">MAX(L51,O51,R51)+MAX(U51,X51,AA51)+MAX(AD51,AG51,AJ51)</f>
        <v>2450</v>
      </c>
      <c r="AL51" s="116">
        <f aca="true" t="shared" si="30" ref="AL51:AL56">(H51*I51*AK51)</f>
        <v>1383.1475</v>
      </c>
      <c r="AM51" s="117">
        <f aca="true" t="shared" si="31" ref="AM51:AM57">(AK51*2.2046)</f>
        <v>5401.27</v>
      </c>
      <c r="AN51" s="44">
        <v>1</v>
      </c>
      <c r="AO51" s="44" t="s">
        <v>150</v>
      </c>
    </row>
    <row r="52" spans="1:41" ht="13.5" customHeight="1">
      <c r="A52" s="11" t="s">
        <v>98</v>
      </c>
      <c r="B52" s="51"/>
      <c r="C52" s="11">
        <v>29</v>
      </c>
      <c r="D52" s="11"/>
      <c r="E52" s="22" t="s">
        <v>96</v>
      </c>
      <c r="F52" s="15">
        <v>220</v>
      </c>
      <c r="G52" s="67">
        <v>219</v>
      </c>
      <c r="H52" s="12">
        <v>0.5833</v>
      </c>
      <c r="I52" s="13">
        <v>1</v>
      </c>
      <c r="J52" s="36">
        <v>890</v>
      </c>
      <c r="K52" s="37"/>
      <c r="L52" s="38">
        <f t="shared" si="20"/>
        <v>890</v>
      </c>
      <c r="M52" s="36">
        <v>930</v>
      </c>
      <c r="N52" s="37"/>
      <c r="O52" s="38">
        <f t="shared" si="21"/>
        <v>930</v>
      </c>
      <c r="P52" s="36">
        <v>955</v>
      </c>
      <c r="Q52" s="37">
        <v>1</v>
      </c>
      <c r="R52" s="38">
        <f t="shared" si="22"/>
        <v>0</v>
      </c>
      <c r="S52" s="35">
        <v>640</v>
      </c>
      <c r="T52" s="37"/>
      <c r="U52" s="38">
        <f t="shared" si="23"/>
        <v>640</v>
      </c>
      <c r="V52" s="35">
        <v>660</v>
      </c>
      <c r="W52" s="37">
        <v>1</v>
      </c>
      <c r="X52" s="38">
        <f t="shared" si="24"/>
        <v>0</v>
      </c>
      <c r="Y52" s="35">
        <v>0</v>
      </c>
      <c r="Z52" s="37">
        <v>1</v>
      </c>
      <c r="AA52" s="38">
        <f t="shared" si="25"/>
        <v>0</v>
      </c>
      <c r="AB52" s="35">
        <v>700</v>
      </c>
      <c r="AC52" s="37"/>
      <c r="AD52" s="38">
        <f t="shared" si="26"/>
        <v>700</v>
      </c>
      <c r="AE52" s="38">
        <v>765</v>
      </c>
      <c r="AF52" s="38"/>
      <c r="AG52" s="38">
        <f t="shared" si="27"/>
        <v>765</v>
      </c>
      <c r="AH52" s="38">
        <v>785</v>
      </c>
      <c r="AI52" s="38"/>
      <c r="AJ52" s="38">
        <f t="shared" si="28"/>
        <v>785</v>
      </c>
      <c r="AK52" s="113">
        <f t="shared" si="29"/>
        <v>2355</v>
      </c>
      <c r="AL52" s="116">
        <f t="shared" si="30"/>
        <v>1373.6715000000002</v>
      </c>
      <c r="AM52" s="117">
        <f t="shared" si="31"/>
        <v>5191.8330000000005</v>
      </c>
      <c r="AN52" s="44">
        <v>2</v>
      </c>
      <c r="AO52" s="44" t="s">
        <v>151</v>
      </c>
    </row>
    <row r="53" spans="1:41" ht="13.5" customHeight="1">
      <c r="A53" s="11" t="s">
        <v>95</v>
      </c>
      <c r="B53" s="71"/>
      <c r="C53" s="68"/>
      <c r="D53" s="68"/>
      <c r="E53" s="22" t="s">
        <v>96</v>
      </c>
      <c r="F53" s="15">
        <v>220</v>
      </c>
      <c r="G53" s="67">
        <v>216.5</v>
      </c>
      <c r="H53" s="12">
        <v>0.5848</v>
      </c>
      <c r="I53" s="13">
        <v>1</v>
      </c>
      <c r="J53" s="36">
        <v>830</v>
      </c>
      <c r="K53" s="37">
        <v>1</v>
      </c>
      <c r="L53" s="38">
        <f t="shared" si="20"/>
        <v>0</v>
      </c>
      <c r="M53" s="36">
        <v>850</v>
      </c>
      <c r="N53" s="37">
        <v>1</v>
      </c>
      <c r="O53" s="38">
        <f t="shared" si="21"/>
        <v>0</v>
      </c>
      <c r="P53" s="36">
        <v>850</v>
      </c>
      <c r="Q53" s="37"/>
      <c r="R53" s="38">
        <f t="shared" si="22"/>
        <v>850</v>
      </c>
      <c r="S53" s="35">
        <v>735</v>
      </c>
      <c r="T53" s="37"/>
      <c r="U53" s="38">
        <f t="shared" si="23"/>
        <v>735</v>
      </c>
      <c r="V53" s="35">
        <v>760</v>
      </c>
      <c r="W53" s="37">
        <v>1</v>
      </c>
      <c r="X53" s="38">
        <f t="shared" si="24"/>
        <v>0</v>
      </c>
      <c r="Y53" s="35">
        <v>765</v>
      </c>
      <c r="Z53" s="37"/>
      <c r="AA53" s="38">
        <f t="shared" si="25"/>
        <v>765</v>
      </c>
      <c r="AB53" s="35">
        <v>685</v>
      </c>
      <c r="AC53" s="37"/>
      <c r="AD53" s="38">
        <f t="shared" si="26"/>
        <v>685</v>
      </c>
      <c r="AE53" s="38">
        <v>715</v>
      </c>
      <c r="AF53" s="38"/>
      <c r="AG53" s="38">
        <f t="shared" si="27"/>
        <v>715</v>
      </c>
      <c r="AH53" s="38">
        <v>730</v>
      </c>
      <c r="AI53" s="38"/>
      <c r="AJ53" s="38">
        <f t="shared" si="28"/>
        <v>730</v>
      </c>
      <c r="AK53" s="113">
        <f t="shared" si="29"/>
        <v>2345</v>
      </c>
      <c r="AL53" s="116">
        <f t="shared" si="30"/>
        <v>1371.356</v>
      </c>
      <c r="AM53" s="117">
        <f t="shared" si="31"/>
        <v>5169.787</v>
      </c>
      <c r="AN53" s="44">
        <v>3</v>
      </c>
      <c r="AO53" s="44" t="s">
        <v>152</v>
      </c>
    </row>
    <row r="54" spans="1:41" ht="13.5" customHeight="1">
      <c r="A54" s="11" t="s">
        <v>69</v>
      </c>
      <c r="B54" s="51"/>
      <c r="C54" s="11">
        <v>44</v>
      </c>
      <c r="D54" s="68"/>
      <c r="E54" s="22" t="s">
        <v>115</v>
      </c>
      <c r="F54" s="15">
        <v>308</v>
      </c>
      <c r="G54" s="67">
        <v>308.5</v>
      </c>
      <c r="H54" s="12">
        <v>0.53117</v>
      </c>
      <c r="I54" s="13">
        <v>1</v>
      </c>
      <c r="J54" s="36">
        <v>935</v>
      </c>
      <c r="K54" s="37">
        <v>1</v>
      </c>
      <c r="L54" s="38">
        <f t="shared" si="20"/>
        <v>0</v>
      </c>
      <c r="M54" s="36">
        <v>980</v>
      </c>
      <c r="N54" s="37"/>
      <c r="O54" s="38">
        <f t="shared" si="21"/>
        <v>980</v>
      </c>
      <c r="P54" s="36">
        <v>1020</v>
      </c>
      <c r="Q54" s="37"/>
      <c r="R54" s="38">
        <f t="shared" si="22"/>
        <v>1020</v>
      </c>
      <c r="S54" s="35">
        <v>680</v>
      </c>
      <c r="T54" s="37"/>
      <c r="U54" s="38">
        <f t="shared" si="23"/>
        <v>680</v>
      </c>
      <c r="V54" s="35">
        <v>730</v>
      </c>
      <c r="W54" s="37"/>
      <c r="X54" s="38">
        <f t="shared" si="24"/>
        <v>730</v>
      </c>
      <c r="Y54" s="35">
        <v>750</v>
      </c>
      <c r="Z54" s="37">
        <v>1</v>
      </c>
      <c r="AA54" s="38">
        <f t="shared" si="25"/>
        <v>0</v>
      </c>
      <c r="AB54" s="35">
        <v>730</v>
      </c>
      <c r="AC54" s="37"/>
      <c r="AD54" s="38">
        <f t="shared" si="26"/>
        <v>730</v>
      </c>
      <c r="AE54" s="38">
        <v>750</v>
      </c>
      <c r="AF54" s="38"/>
      <c r="AG54" s="38">
        <f t="shared" si="27"/>
        <v>750</v>
      </c>
      <c r="AH54" s="38">
        <v>770</v>
      </c>
      <c r="AI54" s="38"/>
      <c r="AJ54" s="38">
        <f t="shared" si="28"/>
        <v>770</v>
      </c>
      <c r="AK54" s="113">
        <f t="shared" si="29"/>
        <v>2520</v>
      </c>
      <c r="AL54" s="116">
        <f t="shared" si="30"/>
        <v>1338.5484000000001</v>
      </c>
      <c r="AM54" s="117">
        <f t="shared" si="31"/>
        <v>5555.592000000001</v>
      </c>
      <c r="AN54" s="44">
        <v>4</v>
      </c>
      <c r="AO54" s="44"/>
    </row>
    <row r="55" spans="1:41" ht="13.5" customHeight="1">
      <c r="A55" s="11" t="s">
        <v>34</v>
      </c>
      <c r="B55" s="71"/>
      <c r="C55" s="68">
        <v>34</v>
      </c>
      <c r="D55" s="68"/>
      <c r="E55" s="22" t="s">
        <v>130</v>
      </c>
      <c r="F55" s="15">
        <v>220</v>
      </c>
      <c r="G55" s="67">
        <v>212</v>
      </c>
      <c r="H55" s="12">
        <v>0.5914</v>
      </c>
      <c r="I55" s="13">
        <v>1</v>
      </c>
      <c r="J55" s="36">
        <v>875</v>
      </c>
      <c r="K55" s="37"/>
      <c r="L55" s="38">
        <f t="shared" si="20"/>
        <v>875</v>
      </c>
      <c r="M55" s="36">
        <v>940</v>
      </c>
      <c r="N55" s="37">
        <v>1</v>
      </c>
      <c r="O55" s="38">
        <f t="shared" si="21"/>
        <v>0</v>
      </c>
      <c r="P55" s="36">
        <v>940</v>
      </c>
      <c r="Q55" s="37">
        <v>1</v>
      </c>
      <c r="R55" s="38">
        <f t="shared" si="22"/>
        <v>0</v>
      </c>
      <c r="S55" s="35">
        <v>610</v>
      </c>
      <c r="T55" s="37"/>
      <c r="U55" s="38">
        <f t="shared" si="23"/>
        <v>610</v>
      </c>
      <c r="V55" s="35">
        <v>645</v>
      </c>
      <c r="W55" s="37">
        <v>1</v>
      </c>
      <c r="X55" s="38">
        <f t="shared" si="24"/>
        <v>0</v>
      </c>
      <c r="Y55" s="35">
        <v>645</v>
      </c>
      <c r="Z55" s="37">
        <v>1</v>
      </c>
      <c r="AA55" s="38">
        <f t="shared" si="25"/>
        <v>0</v>
      </c>
      <c r="AB55" s="35">
        <v>635</v>
      </c>
      <c r="AC55" s="37"/>
      <c r="AD55" s="38">
        <f t="shared" si="26"/>
        <v>635</v>
      </c>
      <c r="AE55" s="38">
        <v>675</v>
      </c>
      <c r="AF55" s="38"/>
      <c r="AG55" s="38">
        <f t="shared" si="27"/>
        <v>675</v>
      </c>
      <c r="AH55" s="38">
        <v>700</v>
      </c>
      <c r="AI55" s="38">
        <v>1</v>
      </c>
      <c r="AJ55" s="38">
        <f t="shared" si="28"/>
        <v>0</v>
      </c>
      <c r="AK55" s="113">
        <f t="shared" si="29"/>
        <v>2160</v>
      </c>
      <c r="AL55" s="116">
        <f t="shared" si="30"/>
        <v>1277.424</v>
      </c>
      <c r="AM55" s="117">
        <f t="shared" si="31"/>
        <v>4761.936000000001</v>
      </c>
      <c r="AN55" s="44">
        <v>5</v>
      </c>
      <c r="AO55" s="44"/>
    </row>
    <row r="56" spans="1:41" ht="13.5" customHeight="1">
      <c r="A56" s="11" t="s">
        <v>121</v>
      </c>
      <c r="B56" s="51"/>
      <c r="C56" s="11">
        <v>30</v>
      </c>
      <c r="D56" s="11"/>
      <c r="E56" s="22" t="s">
        <v>115</v>
      </c>
      <c r="F56" s="15">
        <v>308</v>
      </c>
      <c r="G56" s="67">
        <v>301.5</v>
      </c>
      <c r="H56" s="12">
        <v>0.53356</v>
      </c>
      <c r="I56" s="13">
        <v>1</v>
      </c>
      <c r="J56" s="36">
        <v>1035</v>
      </c>
      <c r="K56" s="37">
        <v>1</v>
      </c>
      <c r="L56" s="38">
        <f t="shared" si="20"/>
        <v>0</v>
      </c>
      <c r="M56" s="36">
        <v>1055</v>
      </c>
      <c r="N56" s="37">
        <v>1</v>
      </c>
      <c r="O56" s="38">
        <f t="shared" si="21"/>
        <v>0</v>
      </c>
      <c r="P56" s="36">
        <v>1080</v>
      </c>
      <c r="Q56" s="37">
        <v>1</v>
      </c>
      <c r="R56" s="38">
        <f t="shared" si="22"/>
        <v>0</v>
      </c>
      <c r="S56" s="35">
        <v>650</v>
      </c>
      <c r="T56" s="37">
        <v>1</v>
      </c>
      <c r="U56" s="38">
        <f t="shared" si="23"/>
        <v>0</v>
      </c>
      <c r="V56" s="35"/>
      <c r="W56" s="37"/>
      <c r="X56" s="38">
        <f t="shared" si="24"/>
        <v>0</v>
      </c>
      <c r="Y56" s="35"/>
      <c r="Z56" s="37"/>
      <c r="AA56" s="38">
        <f t="shared" si="25"/>
        <v>0</v>
      </c>
      <c r="AB56" s="35">
        <v>730</v>
      </c>
      <c r="AC56" s="37">
        <v>1</v>
      </c>
      <c r="AD56" s="38">
        <f t="shared" si="26"/>
        <v>0</v>
      </c>
      <c r="AE56" s="38"/>
      <c r="AF56" s="38"/>
      <c r="AG56" s="38">
        <f t="shared" si="27"/>
        <v>0</v>
      </c>
      <c r="AH56" s="38"/>
      <c r="AI56" s="38"/>
      <c r="AJ56" s="38">
        <f t="shared" si="28"/>
        <v>0</v>
      </c>
      <c r="AK56" s="113">
        <f t="shared" si="29"/>
        <v>0</v>
      </c>
      <c r="AL56" s="116">
        <f t="shared" si="30"/>
        <v>0</v>
      </c>
      <c r="AM56" s="117">
        <f t="shared" si="31"/>
        <v>0</v>
      </c>
      <c r="AN56" s="44" t="s">
        <v>138</v>
      </c>
      <c r="AO56" s="44" t="s">
        <v>135</v>
      </c>
    </row>
    <row r="57" spans="1:41" ht="13.5" customHeight="1">
      <c r="A57" s="122"/>
      <c r="B57" s="123"/>
      <c r="C57" s="122"/>
      <c r="D57" s="122"/>
      <c r="E57" s="124"/>
      <c r="F57" s="125"/>
      <c r="G57" s="126"/>
      <c r="H57" s="127"/>
      <c r="I57" s="128"/>
      <c r="J57" s="129"/>
      <c r="K57" s="130"/>
      <c r="L57" s="131">
        <f t="shared" si="20"/>
        <v>0</v>
      </c>
      <c r="M57" s="129"/>
      <c r="N57" s="37"/>
      <c r="O57" s="38">
        <f t="shared" si="21"/>
        <v>0</v>
      </c>
      <c r="P57" s="36"/>
      <c r="Q57" s="37"/>
      <c r="R57" s="38">
        <f t="shared" si="22"/>
        <v>0</v>
      </c>
      <c r="S57" s="35"/>
      <c r="T57" s="37"/>
      <c r="U57" s="38">
        <f t="shared" si="23"/>
        <v>0</v>
      </c>
      <c r="V57" s="35"/>
      <c r="W57" s="37"/>
      <c r="X57" s="38">
        <f t="shared" si="24"/>
        <v>0</v>
      </c>
      <c r="Y57" s="35"/>
      <c r="Z57" s="37"/>
      <c r="AA57" s="38">
        <f t="shared" si="25"/>
        <v>0</v>
      </c>
      <c r="AB57" s="35"/>
      <c r="AC57" s="37"/>
      <c r="AD57" s="38">
        <f t="shared" si="26"/>
        <v>0</v>
      </c>
      <c r="AE57" s="38"/>
      <c r="AF57" s="38"/>
      <c r="AG57" s="38">
        <f t="shared" si="27"/>
        <v>0</v>
      </c>
      <c r="AH57" s="38"/>
      <c r="AI57" s="38"/>
      <c r="AJ57" s="38">
        <f t="shared" si="28"/>
        <v>0</v>
      </c>
      <c r="AK57" s="113"/>
      <c r="AL57" s="116"/>
      <c r="AM57" s="117">
        <f t="shared" si="31"/>
        <v>0</v>
      </c>
      <c r="AN57" s="44"/>
      <c r="AO57" s="44"/>
    </row>
    <row r="58" spans="1:41" s="144" customFormat="1" ht="13.5" customHeight="1">
      <c r="A58" s="132"/>
      <c r="B58" s="133"/>
      <c r="C58" s="134"/>
      <c r="D58" s="134"/>
      <c r="E58" s="135"/>
      <c r="F58" s="136"/>
      <c r="G58" s="137"/>
      <c r="H58" s="138"/>
      <c r="I58" s="139"/>
      <c r="J58" s="140"/>
      <c r="K58" s="141"/>
      <c r="L58" s="142"/>
      <c r="M58" s="140"/>
      <c r="N58" s="141"/>
      <c r="O58" s="142">
        <f t="shared" si="21"/>
        <v>0</v>
      </c>
      <c r="P58" s="140"/>
      <c r="Q58" s="141"/>
      <c r="R58" s="142"/>
      <c r="S58" s="143"/>
      <c r="T58" s="141"/>
      <c r="U58" s="142"/>
      <c r="V58" s="143"/>
      <c r="W58" s="141"/>
      <c r="X58" s="142"/>
      <c r="Y58" s="143"/>
      <c r="Z58" s="141"/>
      <c r="AA58" s="142">
        <f t="shared" si="25"/>
        <v>0</v>
      </c>
      <c r="AB58" s="143"/>
      <c r="AC58" s="141"/>
      <c r="AD58" s="142"/>
      <c r="AE58" s="142"/>
      <c r="AF58" s="142"/>
      <c r="AG58" s="142"/>
      <c r="AH58" s="146"/>
      <c r="AI58" s="146"/>
      <c r="AJ58" s="146"/>
      <c r="AK58" s="146"/>
      <c r="AL58" s="146"/>
      <c r="AM58" s="146"/>
      <c r="AN58" s="146"/>
      <c r="AO58" s="94"/>
    </row>
    <row r="59" spans="1:41" s="144" customFormat="1" ht="13.5" customHeight="1">
      <c r="A59" s="132"/>
      <c r="B59" s="145"/>
      <c r="C59" s="132"/>
      <c r="D59" s="132"/>
      <c r="E59" s="135"/>
      <c r="F59" s="136"/>
      <c r="G59" s="137"/>
      <c r="H59" s="138"/>
      <c r="I59" s="139"/>
      <c r="J59" s="140"/>
      <c r="K59" s="141"/>
      <c r="L59" s="142">
        <f>IF(K59&gt;0,0,J59)</f>
        <v>0</v>
      </c>
      <c r="M59" s="140"/>
      <c r="N59" s="141"/>
      <c r="O59" s="142">
        <f t="shared" si="21"/>
        <v>0</v>
      </c>
      <c r="P59" s="140"/>
      <c r="Q59" s="141"/>
      <c r="R59" s="142">
        <f>IF(Q59&gt;0,0,P59)</f>
        <v>0</v>
      </c>
      <c r="S59" s="143"/>
      <c r="T59" s="141"/>
      <c r="U59" s="142">
        <f>IF(T59&gt;0,0,S59)</f>
        <v>0</v>
      </c>
      <c r="V59" s="143"/>
      <c r="W59" s="141"/>
      <c r="X59" s="142">
        <f>IF(W59&gt;0,0,V59)</f>
        <v>0</v>
      </c>
      <c r="Y59" s="143"/>
      <c r="Z59" s="141"/>
      <c r="AA59" s="142">
        <f t="shared" si="25"/>
        <v>0</v>
      </c>
      <c r="AB59" s="143"/>
      <c r="AC59" s="141"/>
      <c r="AD59" s="142">
        <f>IF(AC59&gt;0,0,AB59)</f>
        <v>0</v>
      </c>
      <c r="AE59" s="142"/>
      <c r="AF59" s="142"/>
      <c r="AG59" s="142">
        <f>IF(AF59&gt;0,0,AE59)</f>
        <v>0</v>
      </c>
      <c r="AH59" s="146"/>
      <c r="AI59" s="146"/>
      <c r="AJ59" s="146">
        <f>IF(AI59&gt;0,0,AH59)</f>
        <v>0</v>
      </c>
      <c r="AK59" s="146"/>
      <c r="AL59" s="146"/>
      <c r="AM59" s="146">
        <f>(AK59*2.2046)</f>
        <v>0</v>
      </c>
      <c r="AN59" s="146"/>
      <c r="AO59" s="94"/>
    </row>
    <row r="60" spans="1:41" s="144" customFormat="1" ht="13.5" customHeight="1">
      <c r="A60" s="132"/>
      <c r="B60" s="145"/>
      <c r="C60" s="132"/>
      <c r="D60" s="132"/>
      <c r="E60" s="135"/>
      <c r="F60" s="136"/>
      <c r="G60" s="137"/>
      <c r="H60" s="138"/>
      <c r="I60" s="139"/>
      <c r="J60" s="140"/>
      <c r="K60" s="141"/>
      <c r="L60" s="142">
        <f>IF(K60&gt;0,0,J60)</f>
        <v>0</v>
      </c>
      <c r="M60" s="140"/>
      <c r="N60" s="141"/>
      <c r="O60" s="142">
        <f t="shared" si="21"/>
        <v>0</v>
      </c>
      <c r="P60" s="140"/>
      <c r="Q60" s="141"/>
      <c r="R60" s="142">
        <f>IF(Q60&gt;0,0,P60)</f>
        <v>0</v>
      </c>
      <c r="S60" s="143"/>
      <c r="T60" s="141"/>
      <c r="U60" s="142">
        <f>IF(T60&gt;0,0,S60)</f>
        <v>0</v>
      </c>
      <c r="V60" s="143"/>
      <c r="W60" s="141"/>
      <c r="X60" s="142">
        <f>IF(W60&gt;0,0,V60)</f>
        <v>0</v>
      </c>
      <c r="Y60" s="143"/>
      <c r="Z60" s="141"/>
      <c r="AA60" s="142">
        <f t="shared" si="25"/>
        <v>0</v>
      </c>
      <c r="AB60" s="143"/>
      <c r="AC60" s="141"/>
      <c r="AD60" s="142">
        <f>IF(AC60&gt;0,0,AB60)</f>
        <v>0</v>
      </c>
      <c r="AE60" s="142"/>
      <c r="AF60" s="142"/>
      <c r="AG60" s="142">
        <f>IF(AF60&gt;0,0,AE60)</f>
        <v>0</v>
      </c>
      <c r="AH60" s="146"/>
      <c r="AI60" s="146"/>
      <c r="AJ60" s="146">
        <f>IF(AI60&gt;0,0,AH60)</f>
        <v>0</v>
      </c>
      <c r="AK60" s="146"/>
      <c r="AL60" s="146"/>
      <c r="AM60" s="146">
        <f>(AK60*2.2046)</f>
        <v>0</v>
      </c>
      <c r="AN60" s="146"/>
      <c r="AO60" s="94"/>
    </row>
    <row r="61" spans="34:40" ht="13.5" customHeight="1">
      <c r="AH61" s="146"/>
      <c r="AI61" s="146"/>
      <c r="AJ61" s="146"/>
      <c r="AK61" s="146"/>
      <c r="AL61" s="146"/>
      <c r="AM61" s="146"/>
      <c r="AN61" s="146"/>
    </row>
    <row r="62" spans="34:40" ht="13.5" customHeight="1">
      <c r="AH62" s="146"/>
      <c r="AI62" s="146"/>
      <c r="AJ62" s="146"/>
      <c r="AK62" s="146"/>
      <c r="AL62" s="146"/>
      <c r="AM62" s="146"/>
      <c r="AN62" s="146"/>
    </row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</sheetData>
  <printOptions gridLines="1" horizontalCentered="1" verticalCentered="1"/>
  <pageMargins left="0" right="0.46" top="0" bottom="0" header="0" footer="0"/>
  <pageSetup horizontalDpi="300" verticalDpi="300" orientation="landscape" scale="60" r:id="rId1"/>
  <headerFooter alignWithMargins="0">
    <oddHeader>&amp;LFULL POWER</oddHeader>
  </headerFooter>
  <rowBreaks count="1" manualBreakCount="1">
    <brk id="31" max="4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O19"/>
  <sheetViews>
    <sheetView zoomScale="110" zoomScaleNormal="110" workbookViewId="0" topLeftCell="A1">
      <pane ySplit="1" topLeftCell="BM2" activePane="bottomLeft" state="frozen"/>
      <selection pane="topLeft" activeCell="A1" sqref="A1"/>
      <selection pane="bottomLeft" activeCell="AH27" sqref="AH27"/>
    </sheetView>
  </sheetViews>
  <sheetFormatPr defaultColWidth="9.00390625" defaultRowHeight="12.75"/>
  <cols>
    <col min="1" max="1" width="19.75390625" style="25" bestFit="1" customWidth="1"/>
    <col min="2" max="2" width="3.25390625" style="52" hidden="1" customWidth="1"/>
    <col min="3" max="3" width="3.00390625" style="25" customWidth="1"/>
    <col min="4" max="4" width="5.50390625" style="25" hidden="1" customWidth="1"/>
    <col min="5" max="5" width="19.625" style="25" bestFit="1" customWidth="1"/>
    <col min="6" max="6" width="5.50390625" style="25" bestFit="1" customWidth="1"/>
    <col min="7" max="7" width="7.375" style="25" hidden="1" customWidth="1"/>
    <col min="8" max="8" width="7.875" style="26" hidden="1" customWidth="1"/>
    <col min="9" max="9" width="5.50390625" style="27" hidden="1" customWidth="1"/>
    <col min="10" max="10" width="6.25390625" style="48" hidden="1" customWidth="1"/>
    <col min="11" max="11" width="2.00390625" style="48" hidden="1" customWidth="1"/>
    <col min="12" max="12" width="6.25390625" style="49" hidden="1" customWidth="1"/>
    <col min="13" max="13" width="6.25390625" style="48" hidden="1" customWidth="1"/>
    <col min="14" max="14" width="2.00390625" style="48" hidden="1" customWidth="1"/>
    <col min="15" max="15" width="6.25390625" style="49" hidden="1" customWidth="1"/>
    <col min="16" max="16" width="6.25390625" style="48" hidden="1" customWidth="1"/>
    <col min="17" max="17" width="2.00390625" style="48" hidden="1" customWidth="1"/>
    <col min="18" max="18" width="6.25390625" style="49" hidden="1" customWidth="1"/>
    <col min="19" max="19" width="6.25390625" style="48" customWidth="1"/>
    <col min="20" max="20" width="2.00390625" style="48" customWidth="1"/>
    <col min="21" max="21" width="6.375" style="49" bestFit="1" customWidth="1"/>
    <col min="22" max="22" width="6.375" style="48" bestFit="1" customWidth="1"/>
    <col min="23" max="23" width="2.00390625" style="48" customWidth="1"/>
    <col min="24" max="24" width="6.375" style="49" bestFit="1" customWidth="1"/>
    <col min="25" max="25" width="6.25390625" style="48" customWidth="1"/>
    <col min="26" max="26" width="2.00390625" style="48" customWidth="1"/>
    <col min="27" max="27" width="6.375" style="49" hidden="1" customWidth="1"/>
    <col min="28" max="28" width="6.25390625" style="48" customWidth="1"/>
    <col min="29" max="29" width="2.00390625" style="48" customWidth="1"/>
    <col min="30" max="30" width="6.375" style="49" hidden="1" customWidth="1"/>
    <col min="31" max="31" width="6.25390625" style="49" customWidth="1"/>
    <col min="32" max="32" width="4.375" style="49" bestFit="1" customWidth="1"/>
    <col min="33" max="33" width="6.375" style="49" hidden="1" customWidth="1"/>
    <col min="34" max="34" width="6.25390625" style="49" customWidth="1"/>
    <col min="35" max="35" width="4.375" style="49" bestFit="1" customWidth="1"/>
    <col min="36" max="36" width="6.375" style="49" hidden="1" customWidth="1"/>
    <col min="37" max="37" width="8.375" style="49" bestFit="1" customWidth="1"/>
    <col min="38" max="38" width="7.875" style="94" customWidth="1"/>
    <col min="39" max="39" width="5.50390625" style="49" hidden="1" customWidth="1"/>
    <col min="40" max="40" width="2.125" style="49" customWidth="1"/>
    <col min="41" max="41" width="18.375" style="49" bestFit="1" customWidth="1"/>
    <col min="42" max="16384" width="7.875" style="45" customWidth="1"/>
  </cols>
  <sheetData>
    <row r="1" spans="1:41" s="34" customFormat="1" ht="70.5" customHeight="1">
      <c r="A1" s="1" t="s">
        <v>0</v>
      </c>
      <c r="B1" s="50" t="s">
        <v>1</v>
      </c>
      <c r="C1" s="1" t="s">
        <v>2</v>
      </c>
      <c r="D1" s="1" t="s">
        <v>22</v>
      </c>
      <c r="E1" s="1" t="s">
        <v>3</v>
      </c>
      <c r="F1" s="1" t="s">
        <v>103</v>
      </c>
      <c r="G1" s="4" t="s">
        <v>104</v>
      </c>
      <c r="H1" s="2" t="s">
        <v>21</v>
      </c>
      <c r="I1" s="3" t="s">
        <v>4</v>
      </c>
      <c r="J1" s="29" t="s">
        <v>5</v>
      </c>
      <c r="K1" s="29" t="s">
        <v>6</v>
      </c>
      <c r="L1" s="30" t="s">
        <v>7</v>
      </c>
      <c r="M1" s="29" t="s">
        <v>8</v>
      </c>
      <c r="N1" s="29" t="s">
        <v>6</v>
      </c>
      <c r="O1" s="30" t="s">
        <v>7</v>
      </c>
      <c r="P1" s="29" t="s">
        <v>9</v>
      </c>
      <c r="Q1" s="31" t="s">
        <v>6</v>
      </c>
      <c r="R1" s="30" t="s">
        <v>7</v>
      </c>
      <c r="S1" s="31" t="s">
        <v>10</v>
      </c>
      <c r="T1" s="29" t="s">
        <v>6</v>
      </c>
      <c r="U1" s="30" t="s">
        <v>7</v>
      </c>
      <c r="V1" s="29" t="s">
        <v>11</v>
      </c>
      <c r="W1" s="29" t="s">
        <v>6</v>
      </c>
      <c r="X1" s="30" t="s">
        <v>7</v>
      </c>
      <c r="Y1" s="29" t="s">
        <v>12</v>
      </c>
      <c r="Z1" s="29" t="s">
        <v>6</v>
      </c>
      <c r="AA1" s="30" t="s">
        <v>7</v>
      </c>
      <c r="AB1" s="29" t="s">
        <v>13</v>
      </c>
      <c r="AC1" s="29" t="s">
        <v>6</v>
      </c>
      <c r="AD1" s="30" t="s">
        <v>7</v>
      </c>
      <c r="AE1" s="32" t="s">
        <v>14</v>
      </c>
      <c r="AF1" s="32" t="s">
        <v>6</v>
      </c>
      <c r="AG1" s="30" t="s">
        <v>7</v>
      </c>
      <c r="AH1" s="32" t="s">
        <v>15</v>
      </c>
      <c r="AI1" s="32" t="s">
        <v>6</v>
      </c>
      <c r="AJ1" s="30" t="s">
        <v>7</v>
      </c>
      <c r="AK1" s="30" t="s">
        <v>16</v>
      </c>
      <c r="AL1" s="33" t="s">
        <v>17</v>
      </c>
      <c r="AM1" s="33" t="s">
        <v>18</v>
      </c>
      <c r="AN1" s="30" t="s">
        <v>19</v>
      </c>
      <c r="AO1" s="30" t="s">
        <v>20</v>
      </c>
    </row>
    <row r="2" spans="1:41" ht="13.5" customHeight="1">
      <c r="A2" s="11"/>
      <c r="B2" s="51"/>
      <c r="C2" s="11"/>
      <c r="D2" s="11"/>
      <c r="E2" s="11"/>
      <c r="F2" s="11"/>
      <c r="G2" s="67"/>
      <c r="H2" s="12"/>
      <c r="I2" s="13"/>
      <c r="J2" s="36"/>
      <c r="K2" s="37"/>
      <c r="L2" s="38">
        <f aca="true" t="shared" si="0" ref="L2:L19">IF(K2&gt;0,0,J2)</f>
        <v>0</v>
      </c>
      <c r="M2" s="36"/>
      <c r="N2" s="37"/>
      <c r="O2" s="38">
        <f aca="true" t="shared" si="1" ref="O2:O19">IF(N2&gt;0,0,M2)</f>
        <v>0</v>
      </c>
      <c r="P2" s="36"/>
      <c r="Q2" s="39"/>
      <c r="R2" s="38">
        <f aca="true" t="shared" si="2" ref="R2:R19">IF(Q2&gt;0,0,P2)</f>
        <v>0</v>
      </c>
      <c r="S2" s="40"/>
      <c r="T2" s="37"/>
      <c r="U2" s="38"/>
      <c r="V2" s="35"/>
      <c r="W2" s="37"/>
      <c r="X2" s="38"/>
      <c r="Y2" s="35"/>
      <c r="Z2" s="37"/>
      <c r="AA2" s="38">
        <f aca="true" t="shared" si="3" ref="AA2:AA19">IF(Z2&gt;0,0,Y2)</f>
        <v>0</v>
      </c>
      <c r="AB2" s="35"/>
      <c r="AC2" s="37"/>
      <c r="AD2" s="38">
        <f aca="true" t="shared" si="4" ref="AD2:AD19">IF(AC2&gt;0,0,AB2)</f>
        <v>0</v>
      </c>
      <c r="AE2" s="41"/>
      <c r="AF2" s="41"/>
      <c r="AG2" s="38">
        <f aca="true" t="shared" si="5" ref="AG2:AG19">IF(AF2&gt;0,0,AE2)</f>
        <v>0</v>
      </c>
      <c r="AH2" s="41"/>
      <c r="AI2" s="41"/>
      <c r="AJ2" s="38">
        <f aca="true" t="shared" si="6" ref="AJ2:AJ19">IF(AI2&gt;0,0,AH2)</f>
        <v>0</v>
      </c>
      <c r="AK2" s="42"/>
      <c r="AL2" s="92"/>
      <c r="AM2" s="43">
        <f aca="true" t="shared" si="7" ref="AM2:AM19">(AK2*2.2046)</f>
        <v>0</v>
      </c>
      <c r="AN2" s="44"/>
      <c r="AO2" s="44"/>
    </row>
    <row r="3" spans="1:41" ht="13.5" customHeight="1">
      <c r="A3" s="11" t="s">
        <v>78</v>
      </c>
      <c r="B3" s="51"/>
      <c r="C3" s="11">
        <v>38</v>
      </c>
      <c r="D3" s="11"/>
      <c r="E3" s="68" t="s">
        <v>77</v>
      </c>
      <c r="F3" s="11">
        <v>165</v>
      </c>
      <c r="G3" s="67">
        <v>155.5</v>
      </c>
      <c r="H3" s="12">
        <v>0.7197</v>
      </c>
      <c r="I3" s="13">
        <v>1</v>
      </c>
      <c r="J3" s="37"/>
      <c r="K3" s="37"/>
      <c r="L3" s="38">
        <f t="shared" si="0"/>
        <v>0</v>
      </c>
      <c r="M3" s="37"/>
      <c r="N3" s="37"/>
      <c r="O3" s="38">
        <f t="shared" si="1"/>
        <v>0</v>
      </c>
      <c r="P3" s="37"/>
      <c r="Q3" s="39"/>
      <c r="R3" s="38">
        <f t="shared" si="2"/>
        <v>0</v>
      </c>
      <c r="S3" s="40">
        <v>305</v>
      </c>
      <c r="T3" s="37"/>
      <c r="U3" s="38">
        <f aca="true" t="shared" si="8" ref="U3:U18">IF(T3&gt;0,0,S3)</f>
        <v>305</v>
      </c>
      <c r="V3" s="35">
        <v>335</v>
      </c>
      <c r="W3" s="37">
        <v>1</v>
      </c>
      <c r="X3" s="38">
        <f aca="true" t="shared" si="9" ref="X3:X18">IF(W3&gt;0,0,V3)</f>
        <v>0</v>
      </c>
      <c r="Y3" s="35">
        <v>335</v>
      </c>
      <c r="Z3" s="37">
        <v>1</v>
      </c>
      <c r="AA3" s="38">
        <f t="shared" si="3"/>
        <v>0</v>
      </c>
      <c r="AB3" s="35">
        <v>405</v>
      </c>
      <c r="AC3" s="37"/>
      <c r="AD3" s="38">
        <f t="shared" si="4"/>
        <v>405</v>
      </c>
      <c r="AE3" s="41">
        <v>450</v>
      </c>
      <c r="AF3" s="41"/>
      <c r="AG3" s="38">
        <f t="shared" si="5"/>
        <v>450</v>
      </c>
      <c r="AH3" s="41">
        <v>500</v>
      </c>
      <c r="AI3" s="41"/>
      <c r="AJ3" s="38">
        <f t="shared" si="6"/>
        <v>500</v>
      </c>
      <c r="AK3" s="42">
        <f aca="true" t="shared" si="10" ref="AK3:AK18">MAX(L3,O3,R3)+MAX(U3,X3,AA3)+MAX(AD3,AG3,AJ3)</f>
        <v>805</v>
      </c>
      <c r="AL3" s="92">
        <f aca="true" t="shared" si="11" ref="AL3:AL18">(H3*I3*AK3)</f>
        <v>579.3585</v>
      </c>
      <c r="AM3" s="43">
        <f t="shared" si="7"/>
        <v>1774.7030000000002</v>
      </c>
      <c r="AN3" s="44">
        <v>1</v>
      </c>
      <c r="AO3" s="44"/>
    </row>
    <row r="4" spans="1:41" ht="13.5" customHeight="1">
      <c r="A4" s="11"/>
      <c r="B4" s="51"/>
      <c r="C4" s="11"/>
      <c r="D4" s="11"/>
      <c r="E4" s="11"/>
      <c r="F4" s="11"/>
      <c r="G4" s="67"/>
      <c r="H4" s="12"/>
      <c r="I4" s="13"/>
      <c r="J4" s="37"/>
      <c r="K4" s="37"/>
      <c r="L4" s="38">
        <f t="shared" si="0"/>
        <v>0</v>
      </c>
      <c r="M4" s="37"/>
      <c r="N4" s="37"/>
      <c r="O4" s="38">
        <f t="shared" si="1"/>
        <v>0</v>
      </c>
      <c r="P4" s="37"/>
      <c r="Q4" s="39"/>
      <c r="R4" s="38">
        <f t="shared" si="2"/>
        <v>0</v>
      </c>
      <c r="S4" s="40"/>
      <c r="T4" s="37"/>
      <c r="U4" s="38"/>
      <c r="V4" s="35"/>
      <c r="W4" s="37"/>
      <c r="X4" s="38"/>
      <c r="Y4" s="35"/>
      <c r="Z4" s="37"/>
      <c r="AA4" s="38">
        <f t="shared" si="3"/>
        <v>0</v>
      </c>
      <c r="AB4" s="35"/>
      <c r="AC4" s="37"/>
      <c r="AD4" s="38">
        <f t="shared" si="4"/>
        <v>0</v>
      </c>
      <c r="AE4" s="41"/>
      <c r="AF4" s="41"/>
      <c r="AG4" s="38">
        <f t="shared" si="5"/>
        <v>0</v>
      </c>
      <c r="AH4" s="41"/>
      <c r="AI4" s="41"/>
      <c r="AJ4" s="38">
        <f t="shared" si="6"/>
        <v>0</v>
      </c>
      <c r="AK4" s="42"/>
      <c r="AL4" s="92"/>
      <c r="AM4" s="43">
        <f t="shared" si="7"/>
        <v>0</v>
      </c>
      <c r="AN4" s="44"/>
      <c r="AO4" s="44"/>
    </row>
    <row r="5" spans="1:41" ht="13.5" customHeight="1">
      <c r="A5" s="77" t="s">
        <v>45</v>
      </c>
      <c r="B5" s="78"/>
      <c r="C5" s="79">
        <v>27</v>
      </c>
      <c r="D5" s="79"/>
      <c r="E5" s="80" t="s">
        <v>25</v>
      </c>
      <c r="F5" s="79">
        <v>275</v>
      </c>
      <c r="G5" s="81">
        <v>265.5</v>
      </c>
      <c r="H5" s="82">
        <v>0.55035</v>
      </c>
      <c r="I5" s="83">
        <v>1</v>
      </c>
      <c r="J5" s="46"/>
      <c r="K5" s="46"/>
      <c r="L5" s="84">
        <f t="shared" si="0"/>
        <v>0</v>
      </c>
      <c r="M5" s="46"/>
      <c r="N5" s="46"/>
      <c r="O5" s="84">
        <f t="shared" si="1"/>
        <v>0</v>
      </c>
      <c r="P5" s="46"/>
      <c r="Q5" s="47"/>
      <c r="R5" s="84">
        <f t="shared" si="2"/>
        <v>0</v>
      </c>
      <c r="S5" s="85">
        <v>500</v>
      </c>
      <c r="T5" s="46">
        <v>1</v>
      </c>
      <c r="U5" s="84">
        <f t="shared" si="8"/>
        <v>0</v>
      </c>
      <c r="V5" s="86">
        <v>500</v>
      </c>
      <c r="W5" s="46">
        <v>1</v>
      </c>
      <c r="X5" s="84">
        <f t="shared" si="9"/>
        <v>0</v>
      </c>
      <c r="Y5" s="86">
        <v>500</v>
      </c>
      <c r="Z5" s="46">
        <v>1</v>
      </c>
      <c r="AA5" s="84">
        <f t="shared" si="3"/>
        <v>0</v>
      </c>
      <c r="AB5" s="86">
        <v>585</v>
      </c>
      <c r="AC5" s="46"/>
      <c r="AD5" s="84">
        <f t="shared" si="4"/>
        <v>585</v>
      </c>
      <c r="AE5" s="87">
        <v>635</v>
      </c>
      <c r="AF5" s="87"/>
      <c r="AG5" s="84">
        <f t="shared" si="5"/>
        <v>635</v>
      </c>
      <c r="AH5" s="87">
        <v>650</v>
      </c>
      <c r="AI5" s="87"/>
      <c r="AJ5" s="84">
        <f t="shared" si="6"/>
        <v>650</v>
      </c>
      <c r="AK5" s="42">
        <f t="shared" si="10"/>
        <v>650</v>
      </c>
      <c r="AL5" s="93">
        <f t="shared" si="11"/>
        <v>357.7275</v>
      </c>
      <c r="AM5" s="88">
        <f t="shared" si="7"/>
        <v>1432.99</v>
      </c>
      <c r="AN5" s="118" t="s">
        <v>138</v>
      </c>
      <c r="AO5" s="89" t="s">
        <v>135</v>
      </c>
    </row>
    <row r="6" spans="1:41" ht="13.5" customHeight="1">
      <c r="A6" s="79" t="s">
        <v>137</v>
      </c>
      <c r="B6" s="78"/>
      <c r="C6" s="79">
        <v>32</v>
      </c>
      <c r="D6" s="79"/>
      <c r="E6" s="79" t="s">
        <v>25</v>
      </c>
      <c r="F6" s="79">
        <v>275</v>
      </c>
      <c r="G6" s="81">
        <v>274.5</v>
      </c>
      <c r="H6" s="82">
        <v>0.5466</v>
      </c>
      <c r="I6" s="83">
        <v>1</v>
      </c>
      <c r="J6" s="46"/>
      <c r="K6" s="46"/>
      <c r="L6" s="84">
        <f t="shared" si="0"/>
        <v>0</v>
      </c>
      <c r="M6" s="46"/>
      <c r="N6" s="46"/>
      <c r="O6" s="84">
        <f t="shared" si="1"/>
        <v>0</v>
      </c>
      <c r="P6" s="46"/>
      <c r="Q6" s="47"/>
      <c r="R6" s="84">
        <f t="shared" si="2"/>
        <v>0</v>
      </c>
      <c r="S6" s="85">
        <v>545</v>
      </c>
      <c r="T6" s="46"/>
      <c r="U6" s="84">
        <f t="shared" si="8"/>
        <v>545</v>
      </c>
      <c r="V6" s="86">
        <v>585</v>
      </c>
      <c r="W6" s="46"/>
      <c r="X6" s="84">
        <f t="shared" si="9"/>
        <v>585</v>
      </c>
      <c r="Y6" s="86">
        <v>600</v>
      </c>
      <c r="Z6" s="46"/>
      <c r="AA6" s="84">
        <f t="shared" si="3"/>
        <v>600</v>
      </c>
      <c r="AB6" s="86">
        <v>590</v>
      </c>
      <c r="AC6" s="46"/>
      <c r="AD6" s="84">
        <f t="shared" si="4"/>
        <v>590</v>
      </c>
      <c r="AE6" s="87">
        <v>620</v>
      </c>
      <c r="AF6" s="87"/>
      <c r="AG6" s="84">
        <f t="shared" si="5"/>
        <v>620</v>
      </c>
      <c r="AH6" s="87">
        <v>650</v>
      </c>
      <c r="AI6" s="87"/>
      <c r="AJ6" s="84">
        <f t="shared" si="6"/>
        <v>650</v>
      </c>
      <c r="AK6" s="42">
        <f t="shared" si="10"/>
        <v>1250</v>
      </c>
      <c r="AL6" s="93">
        <f t="shared" si="11"/>
        <v>683.25</v>
      </c>
      <c r="AM6" s="88">
        <f t="shared" si="7"/>
        <v>2755.75</v>
      </c>
      <c r="AN6" s="89">
        <v>1</v>
      </c>
      <c r="AO6" s="89"/>
    </row>
    <row r="7" spans="1:41" ht="13.5" customHeight="1">
      <c r="A7" s="79"/>
      <c r="B7" s="78"/>
      <c r="C7" s="79"/>
      <c r="D7" s="79"/>
      <c r="E7" s="79"/>
      <c r="F7" s="79"/>
      <c r="G7" s="81"/>
      <c r="H7" s="82"/>
      <c r="I7" s="83"/>
      <c r="J7" s="46"/>
      <c r="K7" s="46"/>
      <c r="L7" s="84">
        <f t="shared" si="0"/>
        <v>0</v>
      </c>
      <c r="M7" s="46"/>
      <c r="N7" s="46"/>
      <c r="O7" s="84">
        <f t="shared" si="1"/>
        <v>0</v>
      </c>
      <c r="P7" s="46"/>
      <c r="Q7" s="47"/>
      <c r="R7" s="84">
        <f t="shared" si="2"/>
        <v>0</v>
      </c>
      <c r="S7" s="85"/>
      <c r="T7" s="46"/>
      <c r="U7" s="84"/>
      <c r="V7" s="86"/>
      <c r="W7" s="46"/>
      <c r="X7" s="84"/>
      <c r="Y7" s="86"/>
      <c r="Z7" s="46"/>
      <c r="AA7" s="84">
        <f t="shared" si="3"/>
        <v>0</v>
      </c>
      <c r="AB7" s="86"/>
      <c r="AC7" s="46"/>
      <c r="AD7" s="84">
        <f t="shared" si="4"/>
        <v>0</v>
      </c>
      <c r="AE7" s="87"/>
      <c r="AF7" s="87"/>
      <c r="AG7" s="84">
        <f t="shared" si="5"/>
        <v>0</v>
      </c>
      <c r="AH7" s="87"/>
      <c r="AI7" s="87"/>
      <c r="AJ7" s="84">
        <f t="shared" si="6"/>
        <v>0</v>
      </c>
      <c r="AK7" s="42"/>
      <c r="AL7" s="93"/>
      <c r="AM7" s="88">
        <f t="shared" si="7"/>
        <v>0</v>
      </c>
      <c r="AN7" s="89"/>
      <c r="AO7" s="89"/>
    </row>
    <row r="8" spans="1:41" ht="13.5" customHeight="1">
      <c r="A8" s="79" t="s">
        <v>33</v>
      </c>
      <c r="B8" s="78"/>
      <c r="C8" s="79">
        <v>32</v>
      </c>
      <c r="D8" s="79"/>
      <c r="E8" s="80" t="s">
        <v>63</v>
      </c>
      <c r="F8" s="79">
        <v>308</v>
      </c>
      <c r="G8" s="81">
        <v>279.5</v>
      </c>
      <c r="H8" s="82">
        <v>0.54337</v>
      </c>
      <c r="I8" s="83">
        <v>1</v>
      </c>
      <c r="J8" s="46"/>
      <c r="K8" s="46"/>
      <c r="L8" s="84">
        <f t="shared" si="0"/>
        <v>0</v>
      </c>
      <c r="M8" s="46"/>
      <c r="N8" s="46"/>
      <c r="O8" s="84">
        <f t="shared" si="1"/>
        <v>0</v>
      </c>
      <c r="P8" s="46"/>
      <c r="Q8" s="47"/>
      <c r="R8" s="84">
        <f t="shared" si="2"/>
        <v>0</v>
      </c>
      <c r="S8" s="85">
        <v>550</v>
      </c>
      <c r="T8" s="46"/>
      <c r="U8" s="84">
        <f t="shared" si="8"/>
        <v>550</v>
      </c>
      <c r="V8" s="86">
        <v>585</v>
      </c>
      <c r="W8" s="46"/>
      <c r="X8" s="84">
        <f t="shared" si="9"/>
        <v>585</v>
      </c>
      <c r="Y8" s="86">
        <v>600</v>
      </c>
      <c r="Z8" s="46">
        <v>1</v>
      </c>
      <c r="AA8" s="84">
        <f t="shared" si="3"/>
        <v>0</v>
      </c>
      <c r="AB8" s="86">
        <v>600</v>
      </c>
      <c r="AC8" s="46"/>
      <c r="AD8" s="84">
        <f t="shared" si="4"/>
        <v>600</v>
      </c>
      <c r="AE8" s="87">
        <v>675</v>
      </c>
      <c r="AF8" s="87"/>
      <c r="AG8" s="84">
        <f t="shared" si="5"/>
        <v>675</v>
      </c>
      <c r="AH8" s="87">
        <v>705</v>
      </c>
      <c r="AI8" s="87"/>
      <c r="AJ8" s="84">
        <f t="shared" si="6"/>
        <v>705</v>
      </c>
      <c r="AK8" s="42">
        <f t="shared" si="10"/>
        <v>1290</v>
      </c>
      <c r="AL8" s="93">
        <f t="shared" si="11"/>
        <v>700.9473</v>
      </c>
      <c r="AM8" s="88">
        <f t="shared" si="7"/>
        <v>2843.934</v>
      </c>
      <c r="AN8" s="89">
        <v>1</v>
      </c>
      <c r="AO8" s="75" t="s">
        <v>149</v>
      </c>
    </row>
    <row r="9" spans="1:41" ht="13.5" customHeight="1">
      <c r="A9" s="79" t="s">
        <v>117</v>
      </c>
      <c r="B9" s="78"/>
      <c r="C9" s="79">
        <v>26</v>
      </c>
      <c r="D9" s="79"/>
      <c r="E9" s="79" t="s">
        <v>63</v>
      </c>
      <c r="F9" s="79">
        <v>308</v>
      </c>
      <c r="G9" s="81">
        <v>289.5</v>
      </c>
      <c r="H9" s="82">
        <v>0.53932</v>
      </c>
      <c r="I9" s="83">
        <v>1</v>
      </c>
      <c r="J9" s="46"/>
      <c r="K9" s="46"/>
      <c r="L9" s="84">
        <f t="shared" si="0"/>
        <v>0</v>
      </c>
      <c r="M9" s="46"/>
      <c r="N9" s="46"/>
      <c r="O9" s="84">
        <f t="shared" si="1"/>
        <v>0</v>
      </c>
      <c r="P9" s="46"/>
      <c r="Q9" s="47"/>
      <c r="R9" s="84">
        <f t="shared" si="2"/>
        <v>0</v>
      </c>
      <c r="S9" s="85">
        <v>500</v>
      </c>
      <c r="T9" s="46"/>
      <c r="U9" s="84">
        <f t="shared" si="8"/>
        <v>500</v>
      </c>
      <c r="V9" s="86">
        <v>605</v>
      </c>
      <c r="W9" s="46">
        <v>1</v>
      </c>
      <c r="X9" s="84">
        <f t="shared" si="9"/>
        <v>0</v>
      </c>
      <c r="Y9" s="86">
        <v>605</v>
      </c>
      <c r="Z9" s="46">
        <v>1</v>
      </c>
      <c r="AA9" s="84">
        <f t="shared" si="3"/>
        <v>0</v>
      </c>
      <c r="AB9" s="86">
        <v>575</v>
      </c>
      <c r="AC9" s="46"/>
      <c r="AD9" s="84">
        <f t="shared" si="4"/>
        <v>575</v>
      </c>
      <c r="AE9" s="87">
        <v>625</v>
      </c>
      <c r="AF9" s="87"/>
      <c r="AG9" s="84">
        <f t="shared" si="5"/>
        <v>625</v>
      </c>
      <c r="AH9" s="87">
        <v>650</v>
      </c>
      <c r="AI9" s="87">
        <v>1</v>
      </c>
      <c r="AJ9" s="84">
        <f t="shared" si="6"/>
        <v>0</v>
      </c>
      <c r="AK9" s="42">
        <f t="shared" si="10"/>
        <v>1125</v>
      </c>
      <c r="AL9" s="93">
        <f t="shared" si="11"/>
        <v>606.735</v>
      </c>
      <c r="AM9" s="88">
        <f t="shared" si="7"/>
        <v>2480.175</v>
      </c>
      <c r="AN9" s="89">
        <v>2</v>
      </c>
      <c r="AO9" s="89"/>
    </row>
    <row r="10" spans="1:41" ht="13.5" customHeight="1">
      <c r="A10" s="79" t="s">
        <v>62</v>
      </c>
      <c r="B10" s="78"/>
      <c r="C10" s="79">
        <v>27</v>
      </c>
      <c r="D10" s="79"/>
      <c r="E10" s="79" t="s">
        <v>63</v>
      </c>
      <c r="F10" s="79">
        <v>308</v>
      </c>
      <c r="G10" s="81">
        <v>308.5</v>
      </c>
      <c r="H10" s="82">
        <v>0.53117</v>
      </c>
      <c r="I10" s="83">
        <v>1</v>
      </c>
      <c r="J10" s="46"/>
      <c r="K10" s="46"/>
      <c r="L10" s="84">
        <f t="shared" si="0"/>
        <v>0</v>
      </c>
      <c r="M10" s="46"/>
      <c r="N10" s="46"/>
      <c r="O10" s="84">
        <f t="shared" si="1"/>
        <v>0</v>
      </c>
      <c r="P10" s="46"/>
      <c r="Q10" s="47"/>
      <c r="R10" s="84">
        <f t="shared" si="2"/>
        <v>0</v>
      </c>
      <c r="S10" s="85">
        <v>515</v>
      </c>
      <c r="T10" s="46"/>
      <c r="U10" s="84">
        <f t="shared" si="8"/>
        <v>515</v>
      </c>
      <c r="V10" s="86">
        <v>545</v>
      </c>
      <c r="W10" s="46"/>
      <c r="X10" s="84">
        <f t="shared" si="9"/>
        <v>545</v>
      </c>
      <c r="Y10" s="86">
        <v>565</v>
      </c>
      <c r="Z10" s="46">
        <v>1</v>
      </c>
      <c r="AA10" s="84">
        <f t="shared" si="3"/>
        <v>0</v>
      </c>
      <c r="AB10" s="86">
        <v>500</v>
      </c>
      <c r="AC10" s="46"/>
      <c r="AD10" s="84">
        <f t="shared" si="4"/>
        <v>500</v>
      </c>
      <c r="AE10" s="87">
        <v>525</v>
      </c>
      <c r="AF10" s="87"/>
      <c r="AG10" s="84">
        <f t="shared" si="5"/>
        <v>525</v>
      </c>
      <c r="AH10" s="87">
        <v>550</v>
      </c>
      <c r="AI10" s="87">
        <v>1</v>
      </c>
      <c r="AJ10" s="84">
        <f t="shared" si="6"/>
        <v>0</v>
      </c>
      <c r="AK10" s="42">
        <f t="shared" si="10"/>
        <v>1070</v>
      </c>
      <c r="AL10" s="93">
        <f t="shared" si="11"/>
        <v>568.3519</v>
      </c>
      <c r="AM10" s="88">
        <f t="shared" si="7"/>
        <v>2358.922</v>
      </c>
      <c r="AN10" s="89">
        <v>3</v>
      </c>
      <c r="AO10" s="89"/>
    </row>
    <row r="11" spans="1:41" ht="13.5" customHeight="1">
      <c r="A11" s="79"/>
      <c r="B11" s="78"/>
      <c r="C11" s="79"/>
      <c r="D11" s="79"/>
      <c r="E11" s="79"/>
      <c r="F11" s="79"/>
      <c r="G11" s="81"/>
      <c r="H11" s="82"/>
      <c r="I11" s="83"/>
      <c r="J11" s="46"/>
      <c r="K11" s="46"/>
      <c r="L11" s="84">
        <f t="shared" si="0"/>
        <v>0</v>
      </c>
      <c r="M11" s="46"/>
      <c r="N11" s="46"/>
      <c r="O11" s="84">
        <f t="shared" si="1"/>
        <v>0</v>
      </c>
      <c r="P11" s="46"/>
      <c r="Q11" s="47"/>
      <c r="R11" s="84">
        <f t="shared" si="2"/>
        <v>0</v>
      </c>
      <c r="S11" s="85"/>
      <c r="T11" s="46"/>
      <c r="U11" s="84"/>
      <c r="V11" s="86"/>
      <c r="W11" s="46"/>
      <c r="X11" s="84"/>
      <c r="Y11" s="86"/>
      <c r="Z11" s="46"/>
      <c r="AA11" s="84">
        <f t="shared" si="3"/>
        <v>0</v>
      </c>
      <c r="AB11" s="86"/>
      <c r="AC11" s="46"/>
      <c r="AD11" s="84">
        <f t="shared" si="4"/>
        <v>0</v>
      </c>
      <c r="AE11" s="87"/>
      <c r="AF11" s="87"/>
      <c r="AG11" s="84">
        <f t="shared" si="5"/>
        <v>0</v>
      </c>
      <c r="AH11" s="87"/>
      <c r="AI11" s="87"/>
      <c r="AJ11" s="84">
        <f t="shared" si="6"/>
        <v>0</v>
      </c>
      <c r="AK11" s="42"/>
      <c r="AL11" s="93"/>
      <c r="AM11" s="88">
        <f t="shared" si="7"/>
        <v>0</v>
      </c>
      <c r="AN11" s="89"/>
      <c r="AO11" s="89"/>
    </row>
    <row r="12" spans="1:41" ht="13.5" customHeight="1">
      <c r="A12" s="11" t="s">
        <v>42</v>
      </c>
      <c r="B12" s="51"/>
      <c r="C12" s="11">
        <v>49</v>
      </c>
      <c r="D12" s="11"/>
      <c r="E12" s="68" t="s">
        <v>59</v>
      </c>
      <c r="F12" s="11">
        <v>242</v>
      </c>
      <c r="G12" s="67">
        <v>241.5</v>
      </c>
      <c r="H12" s="12">
        <v>0.56275</v>
      </c>
      <c r="I12" s="13">
        <v>1.113</v>
      </c>
      <c r="J12" s="37"/>
      <c r="K12" s="37"/>
      <c r="L12" s="38">
        <f t="shared" si="0"/>
        <v>0</v>
      </c>
      <c r="M12" s="37"/>
      <c r="N12" s="37"/>
      <c r="O12" s="38">
        <f t="shared" si="1"/>
        <v>0</v>
      </c>
      <c r="P12" s="37"/>
      <c r="Q12" s="39"/>
      <c r="R12" s="38">
        <f t="shared" si="2"/>
        <v>0</v>
      </c>
      <c r="S12" s="40">
        <v>545</v>
      </c>
      <c r="T12" s="37"/>
      <c r="U12" s="38">
        <f t="shared" si="8"/>
        <v>545</v>
      </c>
      <c r="V12" s="35">
        <v>555</v>
      </c>
      <c r="W12" s="37">
        <v>1</v>
      </c>
      <c r="X12" s="38">
        <f t="shared" si="9"/>
        <v>0</v>
      </c>
      <c r="Y12" s="35">
        <v>555</v>
      </c>
      <c r="Z12" s="37">
        <v>1</v>
      </c>
      <c r="AA12" s="38">
        <f t="shared" si="3"/>
        <v>0</v>
      </c>
      <c r="AB12" s="35">
        <v>450</v>
      </c>
      <c r="AC12" s="37"/>
      <c r="AD12" s="38">
        <f t="shared" si="4"/>
        <v>450</v>
      </c>
      <c r="AE12" s="41">
        <v>500</v>
      </c>
      <c r="AF12" s="41"/>
      <c r="AG12" s="38">
        <f t="shared" si="5"/>
        <v>500</v>
      </c>
      <c r="AH12" s="41">
        <v>0</v>
      </c>
      <c r="AI12" s="41">
        <v>1</v>
      </c>
      <c r="AJ12" s="38">
        <f t="shared" si="6"/>
        <v>0</v>
      </c>
      <c r="AK12" s="42">
        <f t="shared" si="10"/>
        <v>1045</v>
      </c>
      <c r="AL12" s="92">
        <f t="shared" si="11"/>
        <v>654.52608375</v>
      </c>
      <c r="AM12" s="43">
        <f t="shared" si="7"/>
        <v>2303.8070000000002</v>
      </c>
      <c r="AN12" s="44">
        <v>1</v>
      </c>
      <c r="AO12" s="44"/>
    </row>
    <row r="13" spans="1:41" ht="13.5" customHeight="1">
      <c r="A13" s="11"/>
      <c r="B13" s="51"/>
      <c r="C13" s="11"/>
      <c r="D13" s="11"/>
      <c r="E13" s="11"/>
      <c r="F13" s="11"/>
      <c r="G13" s="67"/>
      <c r="H13" s="12"/>
      <c r="I13" s="13"/>
      <c r="J13" s="46"/>
      <c r="K13" s="46"/>
      <c r="L13" s="38">
        <f t="shared" si="0"/>
        <v>0</v>
      </c>
      <c r="M13" s="46"/>
      <c r="N13" s="46"/>
      <c r="O13" s="38">
        <f t="shared" si="1"/>
        <v>0</v>
      </c>
      <c r="P13" s="46"/>
      <c r="Q13" s="47"/>
      <c r="R13" s="38">
        <f t="shared" si="2"/>
        <v>0</v>
      </c>
      <c r="S13" s="40"/>
      <c r="T13" s="37"/>
      <c r="U13" s="38"/>
      <c r="V13" s="35"/>
      <c r="W13" s="37"/>
      <c r="X13" s="38"/>
      <c r="Y13" s="35"/>
      <c r="Z13" s="37"/>
      <c r="AA13" s="38">
        <f t="shared" si="3"/>
        <v>0</v>
      </c>
      <c r="AB13" s="35"/>
      <c r="AC13" s="37"/>
      <c r="AD13" s="38">
        <f t="shared" si="4"/>
        <v>0</v>
      </c>
      <c r="AE13" s="41"/>
      <c r="AF13" s="41"/>
      <c r="AG13" s="38">
        <f t="shared" si="5"/>
        <v>0</v>
      </c>
      <c r="AH13" s="41"/>
      <c r="AI13" s="41"/>
      <c r="AJ13" s="38">
        <f t="shared" si="6"/>
        <v>0</v>
      </c>
      <c r="AK13" s="42"/>
      <c r="AL13" s="92"/>
      <c r="AM13" s="43">
        <f t="shared" si="7"/>
        <v>0</v>
      </c>
      <c r="AN13" s="44"/>
      <c r="AO13" s="44"/>
    </row>
    <row r="14" spans="1:41" ht="13.5" customHeight="1">
      <c r="A14" s="11" t="s">
        <v>92</v>
      </c>
      <c r="B14" s="51"/>
      <c r="C14" s="11">
        <v>74</v>
      </c>
      <c r="D14" s="11"/>
      <c r="E14" s="68" t="s">
        <v>93</v>
      </c>
      <c r="F14" s="11">
        <v>132</v>
      </c>
      <c r="G14" s="67">
        <v>128</v>
      </c>
      <c r="H14" s="12">
        <v>0.8612</v>
      </c>
      <c r="I14" s="13">
        <v>1.795</v>
      </c>
      <c r="J14" s="37"/>
      <c r="K14" s="37"/>
      <c r="L14" s="38">
        <f t="shared" si="0"/>
        <v>0</v>
      </c>
      <c r="M14" s="37"/>
      <c r="N14" s="37"/>
      <c r="O14" s="38">
        <f t="shared" si="1"/>
        <v>0</v>
      </c>
      <c r="P14" s="37"/>
      <c r="Q14" s="39"/>
      <c r="R14" s="38">
        <f t="shared" si="2"/>
        <v>0</v>
      </c>
      <c r="S14" s="40">
        <v>160</v>
      </c>
      <c r="T14" s="37"/>
      <c r="U14" s="38">
        <f t="shared" si="8"/>
        <v>160</v>
      </c>
      <c r="V14" s="35">
        <v>165</v>
      </c>
      <c r="W14" s="37"/>
      <c r="X14" s="38">
        <f t="shared" si="9"/>
        <v>165</v>
      </c>
      <c r="Y14" s="35">
        <v>170</v>
      </c>
      <c r="Z14" s="37"/>
      <c r="AA14" s="38">
        <f t="shared" si="3"/>
        <v>170</v>
      </c>
      <c r="AB14" s="35">
        <v>0</v>
      </c>
      <c r="AC14" s="37">
        <v>1</v>
      </c>
      <c r="AD14" s="38">
        <f t="shared" si="4"/>
        <v>0</v>
      </c>
      <c r="AE14" s="41">
        <v>0</v>
      </c>
      <c r="AF14" s="41">
        <v>1</v>
      </c>
      <c r="AG14" s="38">
        <f t="shared" si="5"/>
        <v>0</v>
      </c>
      <c r="AH14" s="41">
        <v>0</v>
      </c>
      <c r="AI14" s="41">
        <v>1</v>
      </c>
      <c r="AJ14" s="38">
        <f t="shared" si="6"/>
        <v>0</v>
      </c>
      <c r="AK14" s="42">
        <f t="shared" si="10"/>
        <v>170</v>
      </c>
      <c r="AL14" s="92">
        <f t="shared" si="11"/>
        <v>262.79517999999996</v>
      </c>
      <c r="AM14" s="43">
        <f t="shared" si="7"/>
        <v>374.78200000000004</v>
      </c>
      <c r="AN14" s="44">
        <v>1</v>
      </c>
      <c r="AO14" s="44" t="s">
        <v>142</v>
      </c>
    </row>
    <row r="15" spans="1:41" ht="13.5" customHeight="1">
      <c r="A15" s="11"/>
      <c r="B15" s="51"/>
      <c r="C15" s="11"/>
      <c r="D15" s="11"/>
      <c r="E15" s="11"/>
      <c r="F15" s="11"/>
      <c r="G15" s="67"/>
      <c r="H15" s="12"/>
      <c r="I15" s="13"/>
      <c r="J15" s="37"/>
      <c r="K15" s="37"/>
      <c r="L15" s="38">
        <f t="shared" si="0"/>
        <v>0</v>
      </c>
      <c r="M15" s="37"/>
      <c r="N15" s="37"/>
      <c r="O15" s="38">
        <f t="shared" si="1"/>
        <v>0</v>
      </c>
      <c r="P15" s="37"/>
      <c r="Q15" s="39"/>
      <c r="R15" s="38">
        <f t="shared" si="2"/>
        <v>0</v>
      </c>
      <c r="S15" s="40"/>
      <c r="T15" s="37"/>
      <c r="U15" s="38"/>
      <c r="V15" s="35"/>
      <c r="W15" s="37"/>
      <c r="X15" s="38"/>
      <c r="Y15" s="35"/>
      <c r="Z15" s="37"/>
      <c r="AA15" s="38">
        <f t="shared" si="3"/>
        <v>0</v>
      </c>
      <c r="AB15" s="35"/>
      <c r="AC15" s="37"/>
      <c r="AD15" s="38">
        <f t="shared" si="4"/>
        <v>0</v>
      </c>
      <c r="AE15" s="41"/>
      <c r="AF15" s="41"/>
      <c r="AG15" s="38">
        <f t="shared" si="5"/>
        <v>0</v>
      </c>
      <c r="AH15" s="41"/>
      <c r="AI15" s="41"/>
      <c r="AJ15" s="38">
        <f t="shared" si="6"/>
        <v>0</v>
      </c>
      <c r="AK15" s="42"/>
      <c r="AL15" s="92"/>
      <c r="AM15" s="43">
        <f t="shared" si="7"/>
        <v>0</v>
      </c>
      <c r="AN15" s="44"/>
      <c r="AO15" s="44"/>
    </row>
    <row r="16" spans="1:41" ht="13.5" customHeight="1">
      <c r="A16" s="11" t="s">
        <v>39</v>
      </c>
      <c r="B16" s="51"/>
      <c r="C16" s="11">
        <v>79</v>
      </c>
      <c r="D16" s="11"/>
      <c r="E16" s="68" t="s">
        <v>57</v>
      </c>
      <c r="F16" s="11">
        <v>165</v>
      </c>
      <c r="G16" s="67">
        <v>160.5</v>
      </c>
      <c r="H16" s="12">
        <v>0.70415</v>
      </c>
      <c r="I16" s="13">
        <v>2.005</v>
      </c>
      <c r="J16" s="37"/>
      <c r="K16" s="37"/>
      <c r="L16" s="38">
        <f t="shared" si="0"/>
        <v>0</v>
      </c>
      <c r="M16" s="37"/>
      <c r="N16" s="37"/>
      <c r="O16" s="38">
        <f t="shared" si="1"/>
        <v>0</v>
      </c>
      <c r="P16" s="37"/>
      <c r="Q16" s="39"/>
      <c r="R16" s="38">
        <f t="shared" si="2"/>
        <v>0</v>
      </c>
      <c r="S16" s="40">
        <v>145</v>
      </c>
      <c r="T16" s="37"/>
      <c r="U16" s="38">
        <f t="shared" si="8"/>
        <v>145</v>
      </c>
      <c r="V16" s="35">
        <v>155</v>
      </c>
      <c r="W16" s="37"/>
      <c r="X16" s="38">
        <f t="shared" si="9"/>
        <v>155</v>
      </c>
      <c r="Y16" s="35">
        <v>0</v>
      </c>
      <c r="Z16" s="37">
        <v>1</v>
      </c>
      <c r="AA16" s="38">
        <f t="shared" si="3"/>
        <v>0</v>
      </c>
      <c r="AB16" s="35">
        <v>155</v>
      </c>
      <c r="AC16" s="37"/>
      <c r="AD16" s="38">
        <f t="shared" si="4"/>
        <v>155</v>
      </c>
      <c r="AE16" s="41">
        <v>0</v>
      </c>
      <c r="AF16" s="41">
        <v>1</v>
      </c>
      <c r="AG16" s="38">
        <f t="shared" si="5"/>
        <v>0</v>
      </c>
      <c r="AH16" s="41">
        <v>0</v>
      </c>
      <c r="AI16" s="41">
        <v>1</v>
      </c>
      <c r="AJ16" s="38">
        <f t="shared" si="6"/>
        <v>0</v>
      </c>
      <c r="AK16" s="42">
        <f t="shared" si="10"/>
        <v>310</v>
      </c>
      <c r="AL16" s="92">
        <f t="shared" si="11"/>
        <v>437.6644325</v>
      </c>
      <c r="AM16" s="43">
        <f t="shared" si="7"/>
        <v>683.426</v>
      </c>
      <c r="AN16" s="44">
        <v>1</v>
      </c>
      <c r="AO16" s="44" t="s">
        <v>142</v>
      </c>
    </row>
    <row r="17" spans="1:41" ht="13.5" customHeight="1">
      <c r="A17" s="11"/>
      <c r="B17" s="51"/>
      <c r="C17" s="11"/>
      <c r="D17" s="11"/>
      <c r="E17" s="11"/>
      <c r="F17" s="11"/>
      <c r="G17" s="67"/>
      <c r="H17" s="12"/>
      <c r="I17" s="13"/>
      <c r="J17" s="37"/>
      <c r="K17" s="37"/>
      <c r="L17" s="38">
        <f t="shared" si="0"/>
        <v>0</v>
      </c>
      <c r="M17" s="37"/>
      <c r="N17" s="37"/>
      <c r="O17" s="38">
        <f t="shared" si="1"/>
        <v>0</v>
      </c>
      <c r="P17" s="37"/>
      <c r="Q17" s="39"/>
      <c r="R17" s="38">
        <f t="shared" si="2"/>
        <v>0</v>
      </c>
      <c r="S17" s="40"/>
      <c r="T17" s="37"/>
      <c r="U17" s="38"/>
      <c r="V17" s="35"/>
      <c r="W17" s="37"/>
      <c r="X17" s="38"/>
      <c r="Y17" s="35"/>
      <c r="Z17" s="37"/>
      <c r="AA17" s="38">
        <f t="shared" si="3"/>
        <v>0</v>
      </c>
      <c r="AB17" s="35"/>
      <c r="AC17" s="37"/>
      <c r="AD17" s="38">
        <f t="shared" si="4"/>
        <v>0</v>
      </c>
      <c r="AE17" s="41"/>
      <c r="AF17" s="41"/>
      <c r="AG17" s="38">
        <f t="shared" si="5"/>
        <v>0</v>
      </c>
      <c r="AH17" s="41"/>
      <c r="AI17" s="41"/>
      <c r="AJ17" s="38">
        <f t="shared" si="6"/>
        <v>0</v>
      </c>
      <c r="AK17" s="42"/>
      <c r="AL17" s="92"/>
      <c r="AM17" s="43">
        <f t="shared" si="7"/>
        <v>0</v>
      </c>
      <c r="AN17" s="44"/>
      <c r="AO17" s="44"/>
    </row>
    <row r="18" spans="1:41" ht="13.5" customHeight="1">
      <c r="A18" s="11" t="s">
        <v>35</v>
      </c>
      <c r="B18" s="51"/>
      <c r="C18" s="11">
        <v>69</v>
      </c>
      <c r="D18" s="11"/>
      <c r="E18" s="68" t="s">
        <v>52</v>
      </c>
      <c r="F18" s="11">
        <v>181</v>
      </c>
      <c r="G18" s="67">
        <v>178</v>
      </c>
      <c r="H18" s="12">
        <v>0.65345</v>
      </c>
      <c r="I18" s="13">
        <v>1.61</v>
      </c>
      <c r="J18" s="37"/>
      <c r="K18" s="37"/>
      <c r="L18" s="38">
        <f t="shared" si="0"/>
        <v>0</v>
      </c>
      <c r="M18" s="37"/>
      <c r="N18" s="37"/>
      <c r="O18" s="38">
        <f t="shared" si="1"/>
        <v>0</v>
      </c>
      <c r="P18" s="37"/>
      <c r="Q18" s="39"/>
      <c r="R18" s="38">
        <f t="shared" si="2"/>
        <v>0</v>
      </c>
      <c r="S18" s="40">
        <v>235</v>
      </c>
      <c r="T18" s="37"/>
      <c r="U18" s="38">
        <f t="shared" si="8"/>
        <v>235</v>
      </c>
      <c r="V18" s="35">
        <v>260</v>
      </c>
      <c r="W18" s="37"/>
      <c r="X18" s="38">
        <f t="shared" si="9"/>
        <v>260</v>
      </c>
      <c r="Y18" s="35">
        <v>285</v>
      </c>
      <c r="Z18" s="37"/>
      <c r="AA18" s="38">
        <f t="shared" si="3"/>
        <v>285</v>
      </c>
      <c r="AB18" s="35">
        <v>360</v>
      </c>
      <c r="AC18" s="37">
        <v>1</v>
      </c>
      <c r="AD18" s="38">
        <f t="shared" si="4"/>
        <v>0</v>
      </c>
      <c r="AE18" s="41">
        <v>405</v>
      </c>
      <c r="AF18" s="41"/>
      <c r="AG18" s="38">
        <f t="shared" si="5"/>
        <v>405</v>
      </c>
      <c r="AH18" s="41">
        <v>450</v>
      </c>
      <c r="AI18" s="41"/>
      <c r="AJ18" s="38">
        <f t="shared" si="6"/>
        <v>450</v>
      </c>
      <c r="AK18" s="42">
        <f t="shared" si="10"/>
        <v>735</v>
      </c>
      <c r="AL18" s="92">
        <f t="shared" si="11"/>
        <v>773.2600575000001</v>
      </c>
      <c r="AM18" s="43">
        <f t="shared" si="7"/>
        <v>1620.381</v>
      </c>
      <c r="AN18" s="44">
        <v>1</v>
      </c>
      <c r="AO18" s="44"/>
    </row>
    <row r="19" spans="1:41" ht="13.5" customHeight="1">
      <c r="A19" s="11"/>
      <c r="B19" s="51"/>
      <c r="C19" s="11"/>
      <c r="D19" s="11"/>
      <c r="E19" s="11"/>
      <c r="F19" s="11"/>
      <c r="G19" s="67"/>
      <c r="H19" s="12"/>
      <c r="I19" s="13"/>
      <c r="J19" s="37"/>
      <c r="K19" s="37"/>
      <c r="L19" s="38">
        <f t="shared" si="0"/>
        <v>0</v>
      </c>
      <c r="M19" s="37"/>
      <c r="N19" s="37"/>
      <c r="O19" s="38">
        <f t="shared" si="1"/>
        <v>0</v>
      </c>
      <c r="P19" s="37"/>
      <c r="Q19" s="39"/>
      <c r="R19" s="38">
        <f t="shared" si="2"/>
        <v>0</v>
      </c>
      <c r="S19" s="40"/>
      <c r="T19" s="37"/>
      <c r="U19" s="38"/>
      <c r="V19" s="35"/>
      <c r="W19" s="37"/>
      <c r="X19" s="38"/>
      <c r="Y19" s="35"/>
      <c r="Z19" s="37"/>
      <c r="AA19" s="38">
        <f t="shared" si="3"/>
        <v>0</v>
      </c>
      <c r="AB19" s="35"/>
      <c r="AC19" s="37"/>
      <c r="AD19" s="38">
        <f t="shared" si="4"/>
        <v>0</v>
      </c>
      <c r="AE19" s="41"/>
      <c r="AF19" s="41"/>
      <c r="AG19" s="38">
        <f t="shared" si="5"/>
        <v>0</v>
      </c>
      <c r="AH19" s="41"/>
      <c r="AI19" s="41"/>
      <c r="AJ19" s="38">
        <f t="shared" si="6"/>
        <v>0</v>
      </c>
      <c r="AK19" s="42"/>
      <c r="AL19" s="92"/>
      <c r="AM19" s="43">
        <f t="shared" si="7"/>
        <v>0</v>
      </c>
      <c r="AN19" s="44"/>
      <c r="AO19" s="44"/>
    </row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</sheetData>
  <printOptions horizontalCentered="1" verticalCentered="1"/>
  <pageMargins left="0.25" right="0.46" top="0.25" bottom="0" header="0.38" footer="0.29"/>
  <pageSetup horizontalDpi="300" verticalDpi="300" orientation="landscape" scale="64" r:id="rId1"/>
  <headerFooter alignWithMargins="0">
    <oddHeader>&amp;LIRONMAN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O31"/>
  <sheetViews>
    <sheetView zoomScale="110" zoomScaleNormal="110" workbookViewId="0" topLeftCell="A1">
      <pane ySplit="1" topLeftCell="BM11" activePane="bottomLeft" state="frozen"/>
      <selection pane="topLeft" activeCell="A1" sqref="A1"/>
      <selection pane="bottomLeft" activeCell="AL37" sqref="AL37"/>
    </sheetView>
  </sheetViews>
  <sheetFormatPr defaultColWidth="9.00390625" defaultRowHeight="12.75"/>
  <cols>
    <col min="1" max="1" width="16.125" style="25" bestFit="1" customWidth="1"/>
    <col min="2" max="2" width="7.25390625" style="61" hidden="1" customWidth="1"/>
    <col min="3" max="4" width="3.00390625" style="62" customWidth="1"/>
    <col min="5" max="5" width="20.625" style="62" bestFit="1" customWidth="1"/>
    <col min="6" max="6" width="5.50390625" style="62" bestFit="1" customWidth="1"/>
    <col min="7" max="7" width="6.375" style="62" hidden="1" customWidth="1"/>
    <col min="8" max="8" width="7.875" style="63" hidden="1" customWidth="1"/>
    <col min="9" max="9" width="5.00390625" style="64" hidden="1" customWidth="1"/>
    <col min="10" max="10" width="6.25390625" style="62" hidden="1" customWidth="1"/>
    <col min="11" max="11" width="2.00390625" style="62" hidden="1" customWidth="1"/>
    <col min="12" max="12" width="6.25390625" style="65" hidden="1" customWidth="1"/>
    <col min="13" max="13" width="6.25390625" style="62" hidden="1" customWidth="1"/>
    <col min="14" max="14" width="2.00390625" style="62" hidden="1" customWidth="1"/>
    <col min="15" max="15" width="6.25390625" style="65" hidden="1" customWidth="1"/>
    <col min="16" max="16" width="6.25390625" style="62" hidden="1" customWidth="1"/>
    <col min="17" max="17" width="2.00390625" style="62" hidden="1" customWidth="1"/>
    <col min="18" max="18" width="6.25390625" style="65" hidden="1" customWidth="1"/>
    <col min="19" max="19" width="6.25390625" style="62" hidden="1" customWidth="1"/>
    <col min="20" max="20" width="2.00390625" style="62" hidden="1" customWidth="1"/>
    <col min="21" max="21" width="6.375" style="65" hidden="1" customWidth="1"/>
    <col min="22" max="22" width="6.25390625" style="62" hidden="1" customWidth="1"/>
    <col min="23" max="23" width="2.00390625" style="62" hidden="1" customWidth="1"/>
    <col min="24" max="24" width="6.375" style="65" hidden="1" customWidth="1"/>
    <col min="25" max="25" width="6.25390625" style="62" hidden="1" customWidth="1"/>
    <col min="26" max="26" width="2.00390625" style="62" hidden="1" customWidth="1"/>
    <col min="27" max="27" width="6.25390625" style="65" hidden="1" customWidth="1"/>
    <col min="28" max="28" width="6.25390625" style="62" hidden="1" customWidth="1"/>
    <col min="29" max="29" width="2.00390625" style="62" hidden="1" customWidth="1"/>
    <col min="30" max="31" width="6.25390625" style="65" hidden="1" customWidth="1"/>
    <col min="32" max="32" width="2.00390625" style="65" hidden="1" customWidth="1"/>
    <col min="33" max="34" width="6.25390625" style="65" hidden="1" customWidth="1"/>
    <col min="35" max="35" width="2.00390625" style="65" hidden="1" customWidth="1"/>
    <col min="36" max="36" width="4.375" style="65" hidden="1" customWidth="1"/>
    <col min="37" max="37" width="7.125" style="65" customWidth="1"/>
    <col min="38" max="38" width="7.875" style="110" customWidth="1"/>
    <col min="39" max="39" width="7.875" style="65" hidden="1" customWidth="1"/>
    <col min="40" max="40" width="2.125" style="65" customWidth="1"/>
    <col min="41" max="41" width="24.625" style="28" bestFit="1" customWidth="1"/>
    <col min="42" max="16384" width="7.875" style="21" customWidth="1"/>
  </cols>
  <sheetData>
    <row r="1" spans="1:41" s="10" customFormat="1" ht="70.5" customHeight="1">
      <c r="A1" s="1" t="s">
        <v>0</v>
      </c>
      <c r="B1" s="50" t="s">
        <v>1</v>
      </c>
      <c r="C1" s="1" t="s">
        <v>2</v>
      </c>
      <c r="D1" s="1" t="s">
        <v>72</v>
      </c>
      <c r="E1" s="1" t="s">
        <v>3</v>
      </c>
      <c r="F1" s="1" t="s">
        <v>103</v>
      </c>
      <c r="G1" s="4" t="s">
        <v>101</v>
      </c>
      <c r="H1" s="2" t="s">
        <v>21</v>
      </c>
      <c r="I1" s="3" t="s">
        <v>4</v>
      </c>
      <c r="J1" s="5" t="s">
        <v>5</v>
      </c>
      <c r="K1" s="1" t="s">
        <v>6</v>
      </c>
      <c r="L1" s="6" t="s">
        <v>7</v>
      </c>
      <c r="M1" s="1" t="s">
        <v>8</v>
      </c>
      <c r="N1" s="1" t="s">
        <v>6</v>
      </c>
      <c r="O1" s="6" t="s">
        <v>7</v>
      </c>
      <c r="P1" s="1" t="s">
        <v>9</v>
      </c>
      <c r="Q1" s="5" t="s">
        <v>6</v>
      </c>
      <c r="R1" s="6" t="s">
        <v>7</v>
      </c>
      <c r="S1" s="1" t="s">
        <v>10</v>
      </c>
      <c r="T1" s="1" t="s">
        <v>6</v>
      </c>
      <c r="U1" s="6" t="s">
        <v>7</v>
      </c>
      <c r="V1" s="1" t="s">
        <v>11</v>
      </c>
      <c r="W1" s="1" t="s">
        <v>6</v>
      </c>
      <c r="X1" s="6" t="s">
        <v>7</v>
      </c>
      <c r="Y1" s="1" t="s">
        <v>12</v>
      </c>
      <c r="Z1" s="1" t="s">
        <v>6</v>
      </c>
      <c r="AA1" s="6" t="s">
        <v>7</v>
      </c>
      <c r="AB1" s="1" t="s">
        <v>13</v>
      </c>
      <c r="AC1" s="1" t="s">
        <v>6</v>
      </c>
      <c r="AD1" s="6" t="s">
        <v>7</v>
      </c>
      <c r="AE1" s="7" t="s">
        <v>14</v>
      </c>
      <c r="AF1" s="7" t="s">
        <v>6</v>
      </c>
      <c r="AG1" s="6" t="s">
        <v>7</v>
      </c>
      <c r="AH1" s="7" t="s">
        <v>15</v>
      </c>
      <c r="AI1" s="7" t="s">
        <v>6</v>
      </c>
      <c r="AJ1" s="6" t="s">
        <v>7</v>
      </c>
      <c r="AK1" s="6" t="s">
        <v>16</v>
      </c>
      <c r="AL1" s="9" t="s">
        <v>17</v>
      </c>
      <c r="AM1" s="9" t="s">
        <v>18</v>
      </c>
      <c r="AN1" s="6" t="s">
        <v>19</v>
      </c>
      <c r="AO1" s="6" t="s">
        <v>20</v>
      </c>
    </row>
    <row r="2" spans="1:41" ht="13.5" customHeight="1">
      <c r="A2" s="11" t="s">
        <v>128</v>
      </c>
      <c r="B2" s="54"/>
      <c r="C2" s="15">
        <v>17</v>
      </c>
      <c r="D2" s="15"/>
      <c r="E2" s="15" t="s">
        <v>129</v>
      </c>
      <c r="F2" s="15">
        <v>198</v>
      </c>
      <c r="G2" s="14">
        <v>185.5</v>
      </c>
      <c r="H2" s="55">
        <v>0.63725</v>
      </c>
      <c r="I2" s="56">
        <v>1</v>
      </c>
      <c r="J2" s="14"/>
      <c r="K2" s="15"/>
      <c r="L2" s="16">
        <f aca="true" t="shared" si="0" ref="L2:L27">IF(K2&gt;0,0,J2)</f>
        <v>0</v>
      </c>
      <c r="M2" s="14"/>
      <c r="N2" s="15"/>
      <c r="O2" s="16">
        <f aca="true" t="shared" si="1" ref="O2:O27">IF(N2&gt;0,0,M2)</f>
        <v>0</v>
      </c>
      <c r="P2" s="14"/>
      <c r="Q2" s="17"/>
      <c r="R2" s="16">
        <f aca="true" t="shared" si="2" ref="R2:R27">IF(Q2&gt;0,0,P2)</f>
        <v>0</v>
      </c>
      <c r="S2" s="53">
        <v>295</v>
      </c>
      <c r="T2" s="15"/>
      <c r="U2" s="16">
        <f aca="true" t="shared" si="3" ref="U2:U27">IF(T2&gt;0,0,S2)</f>
        <v>295</v>
      </c>
      <c r="V2" s="14">
        <v>335</v>
      </c>
      <c r="W2" s="15"/>
      <c r="X2" s="16">
        <f aca="true" t="shared" si="4" ref="X2:X27">IF(W2&gt;0,0,V2)</f>
        <v>335</v>
      </c>
      <c r="Y2" s="14">
        <v>365</v>
      </c>
      <c r="Z2" s="15">
        <v>1</v>
      </c>
      <c r="AA2" s="16">
        <f aca="true" t="shared" si="5" ref="AA2:AA27">IF(Z2&gt;0,0,Y2)</f>
        <v>0</v>
      </c>
      <c r="AB2" s="14"/>
      <c r="AC2" s="15"/>
      <c r="AD2" s="16">
        <f aca="true" t="shared" si="6" ref="AD2:AD27">IF(AC2&gt;0,0,AB2)</f>
        <v>0</v>
      </c>
      <c r="AE2" s="18"/>
      <c r="AF2" s="18"/>
      <c r="AG2" s="16">
        <f aca="true" t="shared" si="7" ref="AG2:AG27">IF(AF2&gt;0,0,AE2)</f>
        <v>0</v>
      </c>
      <c r="AH2" s="18"/>
      <c r="AI2" s="18"/>
      <c r="AJ2" s="16">
        <f aca="true" t="shared" si="8" ref="AJ2:AJ27">IF(AI2&gt;0,0,AH2)</f>
        <v>0</v>
      </c>
      <c r="AK2" s="19">
        <f>MAX(L2,O2,R2)+MAX(U2,X2,AA2)+MAX(AD2,AG2,AJ2)</f>
        <v>335</v>
      </c>
      <c r="AL2" s="16">
        <f>(H2*I2*AK2)</f>
        <v>213.47875</v>
      </c>
      <c r="AM2" s="58">
        <f aca="true" t="shared" si="9" ref="AM2:AM31">(AK2*2.2046)</f>
        <v>738.541</v>
      </c>
      <c r="AN2" s="59">
        <v>1</v>
      </c>
      <c r="AO2" s="20"/>
    </row>
    <row r="3" spans="1:41" ht="13.5" customHeight="1">
      <c r="A3" s="11"/>
      <c r="B3" s="54"/>
      <c r="C3" s="15"/>
      <c r="D3" s="15"/>
      <c r="E3" s="15"/>
      <c r="F3" s="15"/>
      <c r="G3" s="14"/>
      <c r="H3" s="55"/>
      <c r="I3" s="56"/>
      <c r="J3" s="15"/>
      <c r="K3" s="15"/>
      <c r="L3" s="16"/>
      <c r="M3" s="15"/>
      <c r="N3" s="15"/>
      <c r="O3" s="16"/>
      <c r="P3" s="15"/>
      <c r="Q3" s="17"/>
      <c r="R3" s="16"/>
      <c r="S3" s="53"/>
      <c r="T3" s="15"/>
      <c r="U3" s="16">
        <f t="shared" si="3"/>
        <v>0</v>
      </c>
      <c r="V3" s="14"/>
      <c r="W3" s="15"/>
      <c r="X3" s="16">
        <f t="shared" si="4"/>
        <v>0</v>
      </c>
      <c r="Y3" s="14"/>
      <c r="Z3" s="15"/>
      <c r="AA3" s="16"/>
      <c r="AB3" s="14"/>
      <c r="AC3" s="15"/>
      <c r="AD3" s="16"/>
      <c r="AE3" s="18"/>
      <c r="AF3" s="18"/>
      <c r="AG3" s="16"/>
      <c r="AH3" s="18"/>
      <c r="AI3" s="18"/>
      <c r="AJ3" s="16">
        <f t="shared" si="8"/>
        <v>0</v>
      </c>
      <c r="AK3" s="19"/>
      <c r="AL3" s="16"/>
      <c r="AM3" s="58"/>
      <c r="AN3" s="59"/>
      <c r="AO3" s="20"/>
    </row>
    <row r="4" spans="1:41" ht="13.5" customHeight="1">
      <c r="A4" s="22" t="s">
        <v>112</v>
      </c>
      <c r="B4" s="54"/>
      <c r="C4" s="15">
        <v>23</v>
      </c>
      <c r="D4" s="15"/>
      <c r="E4" s="69" t="s">
        <v>113</v>
      </c>
      <c r="F4" s="15">
        <v>242</v>
      </c>
      <c r="G4" s="14">
        <v>228</v>
      </c>
      <c r="H4" s="55">
        <v>0.57335</v>
      </c>
      <c r="I4" s="56">
        <v>1</v>
      </c>
      <c r="J4" s="15"/>
      <c r="K4" s="15"/>
      <c r="L4" s="16">
        <f t="shared" si="0"/>
        <v>0</v>
      </c>
      <c r="M4" s="15"/>
      <c r="N4" s="15"/>
      <c r="O4" s="16">
        <f t="shared" si="1"/>
        <v>0</v>
      </c>
      <c r="P4" s="15"/>
      <c r="Q4" s="17"/>
      <c r="R4" s="16">
        <f t="shared" si="2"/>
        <v>0</v>
      </c>
      <c r="S4" s="53">
        <v>365</v>
      </c>
      <c r="T4" s="15"/>
      <c r="U4" s="16">
        <f t="shared" si="3"/>
        <v>365</v>
      </c>
      <c r="V4" s="14">
        <v>455</v>
      </c>
      <c r="W4" s="15"/>
      <c r="X4" s="16">
        <f t="shared" si="4"/>
        <v>455</v>
      </c>
      <c r="Y4" s="14">
        <v>515</v>
      </c>
      <c r="Z4" s="15"/>
      <c r="AA4" s="16">
        <f t="shared" si="5"/>
        <v>515</v>
      </c>
      <c r="AB4" s="14"/>
      <c r="AC4" s="15"/>
      <c r="AD4" s="16">
        <f t="shared" si="6"/>
        <v>0</v>
      </c>
      <c r="AE4" s="18"/>
      <c r="AF4" s="18"/>
      <c r="AG4" s="16">
        <f t="shared" si="7"/>
        <v>0</v>
      </c>
      <c r="AH4" s="18"/>
      <c r="AI4" s="18"/>
      <c r="AJ4" s="16">
        <f t="shared" si="8"/>
        <v>0</v>
      </c>
      <c r="AK4" s="19">
        <f>MAX(L4,O4,R4)+MAX(U4,X4,AA4)+MAX(AD4,AG4,AJ4)</f>
        <v>515</v>
      </c>
      <c r="AL4" s="16">
        <f>(H4*I4*AK4)</f>
        <v>295.27525</v>
      </c>
      <c r="AM4" s="58">
        <f t="shared" si="9"/>
        <v>1135.3690000000001</v>
      </c>
      <c r="AN4" s="59">
        <v>1</v>
      </c>
      <c r="AO4" s="20"/>
    </row>
    <row r="5" spans="1:41" ht="13.5" customHeight="1">
      <c r="A5" s="11" t="s">
        <v>79</v>
      </c>
      <c r="B5" s="54"/>
      <c r="C5" s="15">
        <v>35</v>
      </c>
      <c r="D5" s="15"/>
      <c r="E5" s="69" t="s">
        <v>80</v>
      </c>
      <c r="F5" s="15">
        <v>148</v>
      </c>
      <c r="G5" s="14">
        <v>147</v>
      </c>
      <c r="H5" s="55">
        <v>0.759</v>
      </c>
      <c r="I5" s="56">
        <v>1</v>
      </c>
      <c r="J5" s="15"/>
      <c r="K5" s="15"/>
      <c r="L5" s="16">
        <f t="shared" si="0"/>
        <v>0</v>
      </c>
      <c r="M5" s="15"/>
      <c r="N5" s="15"/>
      <c r="O5" s="16">
        <f t="shared" si="1"/>
        <v>0</v>
      </c>
      <c r="P5" s="15"/>
      <c r="Q5" s="17"/>
      <c r="R5" s="16">
        <f t="shared" si="2"/>
        <v>0</v>
      </c>
      <c r="S5" s="53">
        <v>350</v>
      </c>
      <c r="T5" s="15"/>
      <c r="U5" s="16">
        <f t="shared" si="3"/>
        <v>350</v>
      </c>
      <c r="V5" s="14">
        <v>375</v>
      </c>
      <c r="W5" s="15"/>
      <c r="X5" s="16">
        <f t="shared" si="4"/>
        <v>375</v>
      </c>
      <c r="Y5" s="14">
        <v>380</v>
      </c>
      <c r="Z5" s="15"/>
      <c r="AA5" s="16">
        <f t="shared" si="5"/>
        <v>380</v>
      </c>
      <c r="AB5" s="14"/>
      <c r="AC5" s="15"/>
      <c r="AD5" s="16">
        <f t="shared" si="6"/>
        <v>0</v>
      </c>
      <c r="AE5" s="18"/>
      <c r="AF5" s="18"/>
      <c r="AG5" s="16">
        <f t="shared" si="7"/>
        <v>0</v>
      </c>
      <c r="AH5" s="18"/>
      <c r="AI5" s="18"/>
      <c r="AJ5" s="16">
        <f t="shared" si="8"/>
        <v>0</v>
      </c>
      <c r="AK5" s="19">
        <f>MAX(L5,O5,R5)+MAX(U5,X5,AA5)+MAX(AD5,AG5,AJ5)</f>
        <v>380</v>
      </c>
      <c r="AL5" s="16">
        <f>(H5*I5*AK5)</f>
        <v>288.42</v>
      </c>
      <c r="AM5" s="58">
        <f t="shared" si="9"/>
        <v>837.748</v>
      </c>
      <c r="AN5" s="59">
        <v>1</v>
      </c>
      <c r="AO5" s="20"/>
    </row>
    <row r="6" spans="1:41" ht="13.5" customHeight="1">
      <c r="A6" s="11" t="s">
        <v>81</v>
      </c>
      <c r="B6" s="54"/>
      <c r="C6" s="15">
        <v>39</v>
      </c>
      <c r="D6" s="15"/>
      <c r="E6" s="69" t="s">
        <v>136</v>
      </c>
      <c r="F6" s="15">
        <v>242</v>
      </c>
      <c r="G6" s="14">
        <v>239</v>
      </c>
      <c r="H6" s="55">
        <v>0.56485</v>
      </c>
      <c r="I6" s="56">
        <v>1</v>
      </c>
      <c r="J6" s="15"/>
      <c r="K6" s="15"/>
      <c r="L6" s="16">
        <f>IF(K6&gt;0,0,J6)</f>
        <v>0</v>
      </c>
      <c r="M6" s="15"/>
      <c r="N6" s="15"/>
      <c r="O6" s="16">
        <f>IF(N6&gt;0,0,M6)</f>
        <v>0</v>
      </c>
      <c r="P6" s="15"/>
      <c r="Q6" s="17"/>
      <c r="R6" s="16">
        <f>IF(Q6&gt;0,0,P6)</f>
        <v>0</v>
      </c>
      <c r="S6" s="53">
        <v>475</v>
      </c>
      <c r="T6" s="15">
        <v>1</v>
      </c>
      <c r="U6" s="16">
        <f>IF(T6&gt;0,0,S6)</f>
        <v>0</v>
      </c>
      <c r="V6" s="14">
        <v>475</v>
      </c>
      <c r="W6" s="15">
        <v>1</v>
      </c>
      <c r="X6" s="16">
        <f>IF(W6&gt;0,0,V6)</f>
        <v>0</v>
      </c>
      <c r="Y6" s="14">
        <v>475</v>
      </c>
      <c r="Z6" s="15">
        <v>1</v>
      </c>
      <c r="AA6" s="16">
        <f>IF(Z6&gt;0,0,Y6)</f>
        <v>0</v>
      </c>
      <c r="AB6" s="14"/>
      <c r="AC6" s="15"/>
      <c r="AD6" s="16">
        <f>IF(AC6&gt;0,0,AB6)</f>
        <v>0</v>
      </c>
      <c r="AE6" s="18"/>
      <c r="AF6" s="18"/>
      <c r="AG6" s="16">
        <f>IF(AF6&gt;0,0,AE6)</f>
        <v>0</v>
      </c>
      <c r="AH6" s="18"/>
      <c r="AI6" s="18"/>
      <c r="AJ6" s="16">
        <f>IF(AI6&gt;0,0,AH6)</f>
        <v>0</v>
      </c>
      <c r="AK6" s="19">
        <f>MAX(L6,O6,R6)+MAX(U6,X6,AA6)+MAX(AD6,AG6,AJ6)</f>
        <v>0</v>
      </c>
      <c r="AL6" s="16">
        <f>(H6*I6*AK6)</f>
        <v>0</v>
      </c>
      <c r="AM6" s="58">
        <f>(AK6*2.2046)</f>
        <v>0</v>
      </c>
      <c r="AN6" s="59" t="s">
        <v>138</v>
      </c>
      <c r="AO6" s="20" t="s">
        <v>135</v>
      </c>
    </row>
    <row r="7" spans="1:41" ht="13.5" customHeight="1">
      <c r="A7" s="11"/>
      <c r="B7" s="54"/>
      <c r="C7" s="15"/>
      <c r="D7" s="15"/>
      <c r="E7" s="15"/>
      <c r="F7" s="15"/>
      <c r="G7" s="14"/>
      <c r="H7" s="55"/>
      <c r="I7" s="56"/>
      <c r="J7" s="15"/>
      <c r="K7" s="15"/>
      <c r="L7" s="16">
        <f t="shared" si="0"/>
        <v>0</v>
      </c>
      <c r="M7" s="15"/>
      <c r="N7" s="15"/>
      <c r="O7" s="16">
        <f t="shared" si="1"/>
        <v>0</v>
      </c>
      <c r="P7" s="15"/>
      <c r="Q7" s="17"/>
      <c r="R7" s="16">
        <f t="shared" si="2"/>
        <v>0</v>
      </c>
      <c r="S7" s="53"/>
      <c r="T7" s="15"/>
      <c r="U7" s="16">
        <f t="shared" si="3"/>
        <v>0</v>
      </c>
      <c r="V7" s="14"/>
      <c r="W7" s="15"/>
      <c r="X7" s="16">
        <f t="shared" si="4"/>
        <v>0</v>
      </c>
      <c r="Y7" s="14"/>
      <c r="Z7" s="15"/>
      <c r="AA7" s="16">
        <f t="shared" si="5"/>
        <v>0</v>
      </c>
      <c r="AB7" s="14"/>
      <c r="AC7" s="15"/>
      <c r="AD7" s="16">
        <f t="shared" si="6"/>
        <v>0</v>
      </c>
      <c r="AE7" s="18"/>
      <c r="AF7" s="18"/>
      <c r="AG7" s="16">
        <f t="shared" si="7"/>
        <v>0</v>
      </c>
      <c r="AH7" s="18"/>
      <c r="AI7" s="18"/>
      <c r="AJ7" s="16">
        <f t="shared" si="8"/>
        <v>0</v>
      </c>
      <c r="AK7" s="19"/>
      <c r="AL7" s="16"/>
      <c r="AM7" s="58">
        <f t="shared" si="9"/>
        <v>0</v>
      </c>
      <c r="AN7" s="59"/>
      <c r="AO7" s="20"/>
    </row>
    <row r="8" spans="1:41" ht="13.5" customHeight="1">
      <c r="A8" s="79" t="s">
        <v>70</v>
      </c>
      <c r="B8" s="97"/>
      <c r="C8" s="23">
        <v>35</v>
      </c>
      <c r="D8" s="23"/>
      <c r="E8" s="98" t="s">
        <v>71</v>
      </c>
      <c r="F8" s="23">
        <v>148</v>
      </c>
      <c r="G8" s="60">
        <v>144.5</v>
      </c>
      <c r="H8" s="99">
        <v>0.76505</v>
      </c>
      <c r="I8" s="100">
        <v>1</v>
      </c>
      <c r="J8" s="23"/>
      <c r="K8" s="23"/>
      <c r="L8" s="101">
        <f t="shared" si="0"/>
        <v>0</v>
      </c>
      <c r="M8" s="23"/>
      <c r="N8" s="23"/>
      <c r="O8" s="101">
        <f t="shared" si="1"/>
        <v>0</v>
      </c>
      <c r="P8" s="23"/>
      <c r="Q8" s="24"/>
      <c r="R8" s="101">
        <f t="shared" si="2"/>
        <v>0</v>
      </c>
      <c r="S8" s="102">
        <v>320</v>
      </c>
      <c r="T8" s="23"/>
      <c r="U8" s="101">
        <f t="shared" si="3"/>
        <v>320</v>
      </c>
      <c r="V8" s="60">
        <v>365</v>
      </c>
      <c r="W8" s="23">
        <v>1</v>
      </c>
      <c r="X8" s="101">
        <f t="shared" si="4"/>
        <v>0</v>
      </c>
      <c r="Y8" s="60">
        <v>385</v>
      </c>
      <c r="Z8" s="23">
        <v>1</v>
      </c>
      <c r="AA8" s="101">
        <f t="shared" si="5"/>
        <v>0</v>
      </c>
      <c r="AB8" s="60"/>
      <c r="AC8" s="23"/>
      <c r="AD8" s="101">
        <f t="shared" si="6"/>
        <v>0</v>
      </c>
      <c r="AE8" s="103"/>
      <c r="AF8" s="103"/>
      <c r="AG8" s="101">
        <f t="shared" si="7"/>
        <v>0</v>
      </c>
      <c r="AH8" s="103"/>
      <c r="AI8" s="103"/>
      <c r="AJ8" s="101">
        <f t="shared" si="8"/>
        <v>0</v>
      </c>
      <c r="AK8" s="19">
        <f>MAX(L8,O8,R8)+MAX(U8,X8,AA8)+MAX(AD8,AG8,AJ8)</f>
        <v>320</v>
      </c>
      <c r="AL8" s="101">
        <f>(H8*I8*AK8)</f>
        <v>244.816</v>
      </c>
      <c r="AM8" s="104">
        <f t="shared" si="9"/>
        <v>705.472</v>
      </c>
      <c r="AN8" s="105">
        <v>1</v>
      </c>
      <c r="AO8" s="106"/>
    </row>
    <row r="9" spans="1:41" ht="12.75" customHeight="1">
      <c r="A9" s="79"/>
      <c r="B9" s="97"/>
      <c r="C9" s="23"/>
      <c r="D9" s="23"/>
      <c r="E9" s="23"/>
      <c r="F9" s="23"/>
      <c r="G9" s="60"/>
      <c r="H9" s="99"/>
      <c r="I9" s="100"/>
      <c r="J9" s="23"/>
      <c r="K9" s="23"/>
      <c r="L9" s="101">
        <f t="shared" si="0"/>
        <v>0</v>
      </c>
      <c r="M9" s="23"/>
      <c r="N9" s="23"/>
      <c r="O9" s="101">
        <f t="shared" si="1"/>
        <v>0</v>
      </c>
      <c r="P9" s="23"/>
      <c r="Q9" s="24"/>
      <c r="R9" s="101">
        <f t="shared" si="2"/>
        <v>0</v>
      </c>
      <c r="S9" s="102"/>
      <c r="T9" s="23"/>
      <c r="U9" s="101">
        <f t="shared" si="3"/>
        <v>0</v>
      </c>
      <c r="V9" s="60"/>
      <c r="W9" s="23"/>
      <c r="X9" s="101">
        <f t="shared" si="4"/>
        <v>0</v>
      </c>
      <c r="Y9" s="60"/>
      <c r="Z9" s="23"/>
      <c r="AA9" s="101">
        <f t="shared" si="5"/>
        <v>0</v>
      </c>
      <c r="AB9" s="60"/>
      <c r="AC9" s="23"/>
      <c r="AD9" s="101">
        <f t="shared" si="6"/>
        <v>0</v>
      </c>
      <c r="AE9" s="103"/>
      <c r="AF9" s="103"/>
      <c r="AG9" s="101">
        <f t="shared" si="7"/>
        <v>0</v>
      </c>
      <c r="AH9" s="103"/>
      <c r="AI9" s="103"/>
      <c r="AJ9" s="101">
        <f t="shared" si="8"/>
        <v>0</v>
      </c>
      <c r="AK9" s="19"/>
      <c r="AL9" s="101"/>
      <c r="AM9" s="104">
        <f t="shared" si="9"/>
        <v>0</v>
      </c>
      <c r="AN9" s="105"/>
      <c r="AO9" s="106"/>
    </row>
    <row r="10" spans="1:41" ht="13.5" customHeight="1">
      <c r="A10" s="79" t="s">
        <v>75</v>
      </c>
      <c r="B10" s="97"/>
      <c r="C10" s="23">
        <v>32</v>
      </c>
      <c r="D10" s="23"/>
      <c r="E10" s="98" t="s">
        <v>48</v>
      </c>
      <c r="F10" s="23">
        <v>181</v>
      </c>
      <c r="G10" s="60">
        <v>179.5</v>
      </c>
      <c r="H10" s="99">
        <v>0.64925</v>
      </c>
      <c r="I10" s="100">
        <v>1</v>
      </c>
      <c r="J10" s="23"/>
      <c r="K10" s="23"/>
      <c r="L10" s="101">
        <f t="shared" si="0"/>
        <v>0</v>
      </c>
      <c r="M10" s="23"/>
      <c r="N10" s="23"/>
      <c r="O10" s="101">
        <f t="shared" si="1"/>
        <v>0</v>
      </c>
      <c r="P10" s="23"/>
      <c r="Q10" s="24"/>
      <c r="R10" s="101">
        <f t="shared" si="2"/>
        <v>0</v>
      </c>
      <c r="S10" s="102">
        <v>450</v>
      </c>
      <c r="T10" s="23">
        <v>1</v>
      </c>
      <c r="U10" s="101">
        <f t="shared" si="3"/>
        <v>0</v>
      </c>
      <c r="V10" s="60">
        <v>475</v>
      </c>
      <c r="W10" s="23"/>
      <c r="X10" s="101">
        <f t="shared" si="4"/>
        <v>475</v>
      </c>
      <c r="Y10" s="60">
        <v>495</v>
      </c>
      <c r="Z10" s="23"/>
      <c r="AA10" s="101">
        <f t="shared" si="5"/>
        <v>495</v>
      </c>
      <c r="AB10" s="60"/>
      <c r="AC10" s="23"/>
      <c r="AD10" s="101">
        <f t="shared" si="6"/>
        <v>0</v>
      </c>
      <c r="AE10" s="103"/>
      <c r="AF10" s="103"/>
      <c r="AG10" s="101">
        <f t="shared" si="7"/>
        <v>0</v>
      </c>
      <c r="AH10" s="103"/>
      <c r="AI10" s="103"/>
      <c r="AJ10" s="101">
        <f t="shared" si="8"/>
        <v>0</v>
      </c>
      <c r="AK10" s="19">
        <f>MAX(L10,O10,R10)+MAX(U10,X10,AA10)+MAX(AD10,AG10,AJ10)</f>
        <v>495</v>
      </c>
      <c r="AL10" s="101">
        <f>(H10*I10*AK10)</f>
        <v>321.37875</v>
      </c>
      <c r="AM10" s="104">
        <f t="shared" si="9"/>
        <v>1091.277</v>
      </c>
      <c r="AN10" s="105">
        <v>1</v>
      </c>
      <c r="AO10" s="106" t="s">
        <v>145</v>
      </c>
    </row>
    <row r="11" spans="1:41" ht="13.5" customHeight="1">
      <c r="A11" s="79"/>
      <c r="B11" s="97"/>
      <c r="C11" s="23"/>
      <c r="D11" s="23"/>
      <c r="E11" s="23"/>
      <c r="F11" s="23"/>
      <c r="G11" s="60"/>
      <c r="H11" s="99"/>
      <c r="I11" s="100"/>
      <c r="J11" s="23"/>
      <c r="K11" s="23"/>
      <c r="L11" s="101">
        <f t="shared" si="0"/>
        <v>0</v>
      </c>
      <c r="M11" s="23"/>
      <c r="N11" s="23"/>
      <c r="O11" s="101">
        <f t="shared" si="1"/>
        <v>0</v>
      </c>
      <c r="P11" s="23"/>
      <c r="Q11" s="24"/>
      <c r="R11" s="101">
        <f t="shared" si="2"/>
        <v>0</v>
      </c>
      <c r="S11" s="102"/>
      <c r="T11" s="23"/>
      <c r="U11" s="101">
        <f t="shared" si="3"/>
        <v>0</v>
      </c>
      <c r="V11" s="60"/>
      <c r="W11" s="23"/>
      <c r="X11" s="101">
        <f t="shared" si="4"/>
        <v>0</v>
      </c>
      <c r="Y11" s="60"/>
      <c r="Z11" s="23"/>
      <c r="AA11" s="101">
        <f t="shared" si="5"/>
        <v>0</v>
      </c>
      <c r="AB11" s="60"/>
      <c r="AC11" s="23"/>
      <c r="AD11" s="101">
        <f t="shared" si="6"/>
        <v>0</v>
      </c>
      <c r="AE11" s="103"/>
      <c r="AF11" s="103"/>
      <c r="AG11" s="101">
        <f t="shared" si="7"/>
        <v>0</v>
      </c>
      <c r="AH11" s="103"/>
      <c r="AI11" s="103"/>
      <c r="AJ11" s="101">
        <f t="shared" si="8"/>
        <v>0</v>
      </c>
      <c r="AK11" s="19"/>
      <c r="AL11" s="101"/>
      <c r="AM11" s="104">
        <f t="shared" si="9"/>
        <v>0</v>
      </c>
      <c r="AN11" s="105"/>
      <c r="AO11" s="106"/>
    </row>
    <row r="12" spans="1:41" ht="13.5" customHeight="1">
      <c r="A12" s="79" t="s">
        <v>97</v>
      </c>
      <c r="B12" s="97"/>
      <c r="C12" s="23">
        <v>37</v>
      </c>
      <c r="D12" s="23"/>
      <c r="E12" s="98" t="s">
        <v>85</v>
      </c>
      <c r="F12" s="23">
        <v>198</v>
      </c>
      <c r="G12" s="60">
        <v>197.5</v>
      </c>
      <c r="H12" s="99">
        <v>0.61335</v>
      </c>
      <c r="I12" s="100">
        <v>1</v>
      </c>
      <c r="J12" s="23"/>
      <c r="K12" s="23"/>
      <c r="L12" s="101">
        <f t="shared" si="0"/>
        <v>0</v>
      </c>
      <c r="M12" s="23"/>
      <c r="N12" s="23"/>
      <c r="O12" s="101">
        <f t="shared" si="1"/>
        <v>0</v>
      </c>
      <c r="P12" s="23"/>
      <c r="Q12" s="24"/>
      <c r="R12" s="101">
        <f t="shared" si="2"/>
        <v>0</v>
      </c>
      <c r="S12" s="102">
        <v>650</v>
      </c>
      <c r="T12" s="23">
        <v>1</v>
      </c>
      <c r="U12" s="101">
        <f t="shared" si="3"/>
        <v>0</v>
      </c>
      <c r="V12" s="60">
        <v>700</v>
      </c>
      <c r="W12" s="23">
        <v>1</v>
      </c>
      <c r="X12" s="101">
        <f t="shared" si="4"/>
        <v>0</v>
      </c>
      <c r="Y12" s="60">
        <v>725</v>
      </c>
      <c r="Z12" s="23">
        <v>1</v>
      </c>
      <c r="AA12" s="101">
        <f t="shared" si="5"/>
        <v>0</v>
      </c>
      <c r="AB12" s="60"/>
      <c r="AC12" s="23"/>
      <c r="AD12" s="101">
        <f t="shared" si="6"/>
        <v>0</v>
      </c>
      <c r="AE12" s="103"/>
      <c r="AF12" s="103"/>
      <c r="AG12" s="101">
        <f t="shared" si="7"/>
        <v>0</v>
      </c>
      <c r="AH12" s="103"/>
      <c r="AI12" s="103"/>
      <c r="AJ12" s="101">
        <f t="shared" si="8"/>
        <v>0</v>
      </c>
      <c r="AK12" s="19">
        <f>MAX(L12,O12,R12)+MAX(U12,X12,AA12)+MAX(AD12,AG12,AJ12)</f>
        <v>0</v>
      </c>
      <c r="AL12" s="101">
        <f>(H12*I12*AK12)</f>
        <v>0</v>
      </c>
      <c r="AM12" s="104">
        <f t="shared" si="9"/>
        <v>0</v>
      </c>
      <c r="AN12" s="105">
        <v>1</v>
      </c>
      <c r="AO12" s="106"/>
    </row>
    <row r="13" spans="1:41" ht="13.5" customHeight="1">
      <c r="A13" s="11"/>
      <c r="B13" s="54"/>
      <c r="C13" s="15"/>
      <c r="D13" s="15"/>
      <c r="E13" s="15"/>
      <c r="F13" s="15"/>
      <c r="G13" s="15"/>
      <c r="H13" s="55"/>
      <c r="I13" s="56"/>
      <c r="J13" s="15"/>
      <c r="K13" s="15"/>
      <c r="L13" s="59"/>
      <c r="M13" s="15"/>
      <c r="N13" s="15"/>
      <c r="O13" s="59"/>
      <c r="P13" s="15"/>
      <c r="Q13" s="15"/>
      <c r="R13" s="59"/>
      <c r="S13" s="15"/>
      <c r="T13" s="15"/>
      <c r="U13" s="59"/>
      <c r="V13" s="15"/>
      <c r="W13" s="15"/>
      <c r="X13" s="59"/>
      <c r="Y13" s="15"/>
      <c r="Z13" s="15"/>
      <c r="AA13" s="59"/>
      <c r="AB13" s="15"/>
      <c r="AC13" s="15"/>
      <c r="AD13" s="59"/>
      <c r="AE13" s="59"/>
      <c r="AF13" s="59"/>
      <c r="AG13" s="59"/>
      <c r="AH13" s="59"/>
      <c r="AI13" s="59"/>
      <c r="AJ13" s="59"/>
      <c r="AK13" s="119"/>
      <c r="AL13" s="59"/>
      <c r="AM13" s="59"/>
      <c r="AN13" s="59"/>
      <c r="AO13" s="20"/>
    </row>
    <row r="14" spans="1:41" ht="13.5" customHeight="1">
      <c r="A14" s="79" t="s">
        <v>87</v>
      </c>
      <c r="B14" s="97"/>
      <c r="C14" s="23">
        <v>36</v>
      </c>
      <c r="D14" s="23"/>
      <c r="E14" s="23" t="s">
        <v>88</v>
      </c>
      <c r="F14" s="23">
        <v>242</v>
      </c>
      <c r="G14" s="60">
        <v>242</v>
      </c>
      <c r="H14" s="99">
        <v>0.56275</v>
      </c>
      <c r="I14" s="100">
        <v>1</v>
      </c>
      <c r="J14" s="23"/>
      <c r="K14" s="23"/>
      <c r="L14" s="101">
        <f>IF(K14&gt;0,0,J14)</f>
        <v>0</v>
      </c>
      <c r="M14" s="23"/>
      <c r="N14" s="23"/>
      <c r="O14" s="101">
        <f>IF(N14&gt;0,0,M14)</f>
        <v>0</v>
      </c>
      <c r="P14" s="23"/>
      <c r="Q14" s="24"/>
      <c r="R14" s="101">
        <f>IF(Q14&gt;0,0,P14)</f>
        <v>0</v>
      </c>
      <c r="S14" s="102">
        <v>630</v>
      </c>
      <c r="T14" s="23"/>
      <c r="U14" s="101">
        <f>IF(T14&gt;0,0,S14)</f>
        <v>630</v>
      </c>
      <c r="V14" s="60">
        <v>670</v>
      </c>
      <c r="W14" s="23">
        <v>1</v>
      </c>
      <c r="X14" s="101">
        <f>IF(W14&gt;0,0,V14)</f>
        <v>0</v>
      </c>
      <c r="Y14" s="60">
        <v>670</v>
      </c>
      <c r="Z14" s="23">
        <v>1</v>
      </c>
      <c r="AA14" s="101">
        <f>IF(Z14&gt;0,0,Y14)</f>
        <v>0</v>
      </c>
      <c r="AB14" s="60"/>
      <c r="AC14" s="23"/>
      <c r="AD14" s="101">
        <f>IF(AC14&gt;0,0,AB14)</f>
        <v>0</v>
      </c>
      <c r="AE14" s="103"/>
      <c r="AF14" s="103"/>
      <c r="AG14" s="101">
        <f>IF(AF14&gt;0,0,AE14)</f>
        <v>0</v>
      </c>
      <c r="AH14" s="103"/>
      <c r="AI14" s="103"/>
      <c r="AJ14" s="101">
        <f>IF(AI14&gt;0,0,AH14)</f>
        <v>0</v>
      </c>
      <c r="AK14" s="19">
        <f>MAX(L14,O14,R14)+MAX(U14,X14,AA14)+MAX(AD14,AG14,AJ14)</f>
        <v>630</v>
      </c>
      <c r="AL14" s="101">
        <f>(H14*I14*AK14)</f>
        <v>354.53249999999997</v>
      </c>
      <c r="AM14" s="104">
        <f>(AK14*2.2046)</f>
        <v>1388.8980000000001</v>
      </c>
      <c r="AN14" s="105">
        <v>1</v>
      </c>
      <c r="AO14" s="74" t="s">
        <v>140</v>
      </c>
    </row>
    <row r="15" spans="1:41" ht="13.5" customHeight="1">
      <c r="A15" s="79" t="s">
        <v>23</v>
      </c>
      <c r="B15" s="97"/>
      <c r="C15" s="23">
        <v>37</v>
      </c>
      <c r="D15" s="23"/>
      <c r="E15" s="98" t="s">
        <v>49</v>
      </c>
      <c r="F15" s="23">
        <v>242</v>
      </c>
      <c r="G15" s="60">
        <v>240</v>
      </c>
      <c r="H15" s="99">
        <v>0.56425</v>
      </c>
      <c r="I15" s="100">
        <v>1</v>
      </c>
      <c r="J15" s="23"/>
      <c r="K15" s="23"/>
      <c r="L15" s="101">
        <f>IF(K15&gt;0,0,J15)</f>
        <v>0</v>
      </c>
      <c r="M15" s="23"/>
      <c r="N15" s="23"/>
      <c r="O15" s="101">
        <f>IF(N15&gt;0,0,M15)</f>
        <v>0</v>
      </c>
      <c r="P15" s="23"/>
      <c r="Q15" s="24"/>
      <c r="R15" s="101">
        <f>IF(Q15&gt;0,0,P15)</f>
        <v>0</v>
      </c>
      <c r="S15" s="102">
        <v>575</v>
      </c>
      <c r="T15" s="23"/>
      <c r="U15" s="101">
        <f>IF(T15&gt;0,0,S15)</f>
        <v>575</v>
      </c>
      <c r="V15" s="60">
        <v>605</v>
      </c>
      <c r="W15" s="23">
        <v>1</v>
      </c>
      <c r="X15" s="101">
        <f>IF(W15&gt;0,0,V15)</f>
        <v>0</v>
      </c>
      <c r="Y15" s="60">
        <v>605</v>
      </c>
      <c r="Z15" s="23">
        <v>1</v>
      </c>
      <c r="AA15" s="101">
        <f>IF(Z15&gt;0,0,Y15)</f>
        <v>0</v>
      </c>
      <c r="AB15" s="60"/>
      <c r="AC15" s="23"/>
      <c r="AD15" s="101">
        <f>IF(AC15&gt;0,0,AB15)</f>
        <v>0</v>
      </c>
      <c r="AE15" s="103"/>
      <c r="AF15" s="103"/>
      <c r="AG15" s="101">
        <f>IF(AF15&gt;0,0,AE15)</f>
        <v>0</v>
      </c>
      <c r="AH15" s="103"/>
      <c r="AI15" s="103"/>
      <c r="AJ15" s="101">
        <f>IF(AI15&gt;0,0,AH15)</f>
        <v>0</v>
      </c>
      <c r="AK15" s="19">
        <f>MAX(L15,O15,R15)+MAX(U15,X15,AA15)+MAX(AD15,AG15,AJ15)</f>
        <v>575</v>
      </c>
      <c r="AL15" s="101">
        <f>(H15*I15*AK15)</f>
        <v>324.44375</v>
      </c>
      <c r="AM15" s="104">
        <f>(AK15*2.2046)</f>
        <v>1267.645</v>
      </c>
      <c r="AN15" s="105">
        <v>2</v>
      </c>
      <c r="AO15" s="106"/>
    </row>
    <row r="16" spans="1:41" ht="13.5" customHeight="1">
      <c r="A16" s="91"/>
      <c r="B16" s="107"/>
      <c r="C16" s="108"/>
      <c r="D16" s="23"/>
      <c r="E16" s="23"/>
      <c r="F16" s="23"/>
      <c r="G16" s="60"/>
      <c r="H16" s="99"/>
      <c r="I16" s="100"/>
      <c r="J16" s="108"/>
      <c r="K16" s="108"/>
      <c r="L16" s="109"/>
      <c r="M16" s="108"/>
      <c r="N16" s="108"/>
      <c r="O16" s="109"/>
      <c r="P16" s="108"/>
      <c r="Q16" s="108"/>
      <c r="R16" s="109"/>
      <c r="S16" s="102"/>
      <c r="T16" s="23"/>
      <c r="U16" s="101"/>
      <c r="V16" s="60"/>
      <c r="W16" s="23"/>
      <c r="X16" s="101"/>
      <c r="Y16" s="60"/>
      <c r="Z16" s="23"/>
      <c r="AA16" s="101"/>
      <c r="AB16" s="60"/>
      <c r="AC16" s="23"/>
      <c r="AD16" s="101"/>
      <c r="AE16" s="103"/>
      <c r="AF16" s="103"/>
      <c r="AG16" s="101"/>
      <c r="AH16" s="103"/>
      <c r="AI16" s="103"/>
      <c r="AJ16" s="101"/>
      <c r="AK16" s="19"/>
      <c r="AL16" s="101"/>
      <c r="AM16" s="104"/>
      <c r="AN16" s="105"/>
      <c r="AO16" s="106"/>
    </row>
    <row r="17" spans="1:41" ht="13.5" customHeight="1">
      <c r="A17" s="79" t="s">
        <v>24</v>
      </c>
      <c r="B17" s="97"/>
      <c r="C17" s="23">
        <v>34</v>
      </c>
      <c r="D17" s="23"/>
      <c r="E17" s="98" t="s">
        <v>50</v>
      </c>
      <c r="F17" s="23">
        <v>275</v>
      </c>
      <c r="G17" s="60">
        <v>257</v>
      </c>
      <c r="H17" s="99">
        <v>0.55405</v>
      </c>
      <c r="I17" s="100">
        <v>1</v>
      </c>
      <c r="J17" s="23"/>
      <c r="K17" s="23"/>
      <c r="L17" s="101">
        <f t="shared" si="0"/>
        <v>0</v>
      </c>
      <c r="M17" s="23"/>
      <c r="N17" s="23"/>
      <c r="O17" s="101">
        <f t="shared" si="1"/>
        <v>0</v>
      </c>
      <c r="P17" s="23"/>
      <c r="Q17" s="24"/>
      <c r="R17" s="101">
        <f t="shared" si="2"/>
        <v>0</v>
      </c>
      <c r="S17" s="102">
        <v>575</v>
      </c>
      <c r="T17" s="23"/>
      <c r="U17" s="101">
        <f t="shared" si="3"/>
        <v>575</v>
      </c>
      <c r="V17" s="60">
        <v>615</v>
      </c>
      <c r="W17" s="23"/>
      <c r="X17" s="101">
        <f t="shared" si="4"/>
        <v>615</v>
      </c>
      <c r="Y17" s="60">
        <v>635</v>
      </c>
      <c r="Z17" s="23">
        <v>1</v>
      </c>
      <c r="AA17" s="101">
        <f t="shared" si="5"/>
        <v>0</v>
      </c>
      <c r="AB17" s="60"/>
      <c r="AC17" s="23"/>
      <c r="AD17" s="101">
        <f t="shared" si="6"/>
        <v>0</v>
      </c>
      <c r="AE17" s="103"/>
      <c r="AF17" s="103"/>
      <c r="AG17" s="101">
        <f t="shared" si="7"/>
        <v>0</v>
      </c>
      <c r="AH17" s="103"/>
      <c r="AI17" s="103"/>
      <c r="AJ17" s="101">
        <f t="shared" si="8"/>
        <v>0</v>
      </c>
      <c r="AK17" s="19">
        <f>MAX(L17,O17,R17)+MAX(U17,X17,AA17)+MAX(AD17,AG17,AJ17)</f>
        <v>615</v>
      </c>
      <c r="AL17" s="101">
        <f>(H17*I17*AK17)</f>
        <v>340.74075000000005</v>
      </c>
      <c r="AM17" s="104">
        <f t="shared" si="9"/>
        <v>1355.8290000000002</v>
      </c>
      <c r="AN17" s="105">
        <v>1</v>
      </c>
      <c r="AO17" s="106"/>
    </row>
    <row r="18" spans="1:41" ht="13.5" customHeight="1">
      <c r="A18" s="11"/>
      <c r="B18" s="54"/>
      <c r="C18" s="15"/>
      <c r="D18" s="15"/>
      <c r="E18" s="15"/>
      <c r="F18" s="15"/>
      <c r="G18" s="15"/>
      <c r="H18" s="55"/>
      <c r="I18" s="56"/>
      <c r="J18" s="15"/>
      <c r="K18" s="15"/>
      <c r="L18" s="59"/>
      <c r="M18" s="15"/>
      <c r="N18" s="15"/>
      <c r="O18" s="59"/>
      <c r="P18" s="15"/>
      <c r="Q18" s="15"/>
      <c r="R18" s="59"/>
      <c r="S18" s="15"/>
      <c r="T18" s="15"/>
      <c r="U18" s="59"/>
      <c r="V18" s="15"/>
      <c r="W18" s="15"/>
      <c r="X18" s="59"/>
      <c r="Y18" s="15"/>
      <c r="Z18" s="15"/>
      <c r="AA18" s="59"/>
      <c r="AB18" s="15"/>
      <c r="AC18" s="15"/>
      <c r="AD18" s="59"/>
      <c r="AE18" s="59"/>
      <c r="AF18" s="59"/>
      <c r="AG18" s="59"/>
      <c r="AH18" s="59"/>
      <c r="AI18" s="59"/>
      <c r="AJ18" s="59"/>
      <c r="AK18" s="119"/>
      <c r="AL18" s="59"/>
      <c r="AM18" s="59"/>
      <c r="AN18" s="59"/>
      <c r="AO18" s="20"/>
    </row>
    <row r="19" spans="1:41" ht="13.5" customHeight="1">
      <c r="A19" s="79" t="s">
        <v>94</v>
      </c>
      <c r="B19" s="78"/>
      <c r="C19" s="79">
        <v>43</v>
      </c>
      <c r="D19" s="79"/>
      <c r="E19" s="23" t="s">
        <v>55</v>
      </c>
      <c r="F19" s="23" t="s">
        <v>106</v>
      </c>
      <c r="G19" s="60">
        <v>354</v>
      </c>
      <c r="H19" s="99">
        <v>0.515875</v>
      </c>
      <c r="I19" s="100">
        <v>1</v>
      </c>
      <c r="J19" s="23"/>
      <c r="K19" s="23"/>
      <c r="L19" s="101">
        <f>IF(K19&gt;0,0,J19)</f>
        <v>0</v>
      </c>
      <c r="M19" s="23"/>
      <c r="N19" s="23"/>
      <c r="O19" s="101">
        <f>IF(N19&gt;0,0,M19)</f>
        <v>0</v>
      </c>
      <c r="P19" s="23"/>
      <c r="Q19" s="23"/>
      <c r="R19" s="101">
        <f>IF(Q19&gt;0,0,P19)</f>
        <v>0</v>
      </c>
      <c r="S19" s="60">
        <v>615</v>
      </c>
      <c r="T19" s="23"/>
      <c r="U19" s="101">
        <f>IF(T19&gt;0,0,S19)</f>
        <v>615</v>
      </c>
      <c r="V19" s="60">
        <v>635</v>
      </c>
      <c r="W19" s="23">
        <v>1</v>
      </c>
      <c r="X19" s="101">
        <f>IF(W19&gt;0,0,V19)</f>
        <v>0</v>
      </c>
      <c r="Y19" s="60">
        <v>635</v>
      </c>
      <c r="Z19" s="23"/>
      <c r="AA19" s="101">
        <f>IF(Z19&gt;0,0,Y19)</f>
        <v>635</v>
      </c>
      <c r="AB19" s="60"/>
      <c r="AC19" s="23"/>
      <c r="AD19" s="101">
        <f>IF(AC19&gt;0,0,AB19)</f>
        <v>0</v>
      </c>
      <c r="AE19" s="101"/>
      <c r="AF19" s="101"/>
      <c r="AG19" s="101">
        <f>IF(AF19&gt;0,0,AE19)</f>
        <v>0</v>
      </c>
      <c r="AH19" s="101"/>
      <c r="AI19" s="101"/>
      <c r="AJ19" s="101">
        <f>IF(AI19&gt;0,0,AH19)</f>
        <v>0</v>
      </c>
      <c r="AK19" s="120">
        <f>MAX(L19,O19,R19)+MAX(U19,X19,AA19)+MAX(AD19,AG19,AJ19)</f>
        <v>635</v>
      </c>
      <c r="AL19" s="101">
        <f>(H19*I19*AK19)</f>
        <v>327.580625</v>
      </c>
      <c r="AM19" s="121">
        <f>(AK19*2.2046)</f>
        <v>1399.921</v>
      </c>
      <c r="AN19" s="105">
        <v>1</v>
      </c>
      <c r="AO19" s="106" t="s">
        <v>139</v>
      </c>
    </row>
    <row r="20" spans="1:41" ht="13.5" customHeight="1">
      <c r="A20" s="79" t="s">
        <v>37</v>
      </c>
      <c r="B20" s="97"/>
      <c r="C20" s="23">
        <v>33</v>
      </c>
      <c r="D20" s="23"/>
      <c r="E20" s="98" t="s">
        <v>55</v>
      </c>
      <c r="F20" s="23" t="s">
        <v>106</v>
      </c>
      <c r="G20" s="60">
        <v>319.5</v>
      </c>
      <c r="H20" s="99">
        <v>0.52734</v>
      </c>
      <c r="I20" s="100">
        <v>1</v>
      </c>
      <c r="J20" s="23"/>
      <c r="K20" s="23"/>
      <c r="L20" s="101">
        <f>IF(K20&gt;0,0,J20)</f>
        <v>0</v>
      </c>
      <c r="M20" s="23"/>
      <c r="N20" s="23"/>
      <c r="O20" s="101">
        <f>IF(N20&gt;0,0,M20)</f>
        <v>0</v>
      </c>
      <c r="P20" s="23"/>
      <c r="Q20" s="23"/>
      <c r="R20" s="101">
        <f>IF(Q20&gt;0,0,P20)</f>
        <v>0</v>
      </c>
      <c r="S20" s="60">
        <v>510</v>
      </c>
      <c r="T20" s="23"/>
      <c r="U20" s="101">
        <f>IF(T20&gt;0,0,S20)</f>
        <v>510</v>
      </c>
      <c r="V20" s="60">
        <v>535</v>
      </c>
      <c r="W20" s="23"/>
      <c r="X20" s="101">
        <f>IF(W20&gt;0,0,V20)</f>
        <v>535</v>
      </c>
      <c r="Y20" s="60">
        <v>550</v>
      </c>
      <c r="Z20" s="23">
        <v>1</v>
      </c>
      <c r="AA20" s="101">
        <f>IF(Z20&gt;0,0,Y20)</f>
        <v>0</v>
      </c>
      <c r="AB20" s="60"/>
      <c r="AC20" s="23"/>
      <c r="AD20" s="101">
        <f>IF(AC20&gt;0,0,AB20)</f>
        <v>0</v>
      </c>
      <c r="AE20" s="101"/>
      <c r="AF20" s="101"/>
      <c r="AG20" s="101">
        <f>IF(AF20&gt;0,0,AE20)</f>
        <v>0</v>
      </c>
      <c r="AH20" s="101"/>
      <c r="AI20" s="101"/>
      <c r="AJ20" s="101">
        <f>IF(AI20&gt;0,0,AH20)</f>
        <v>0</v>
      </c>
      <c r="AK20" s="120">
        <f>MAX(L20,O20,R20)+MAX(U20,X20,AA20)+MAX(AD20,AG20,AJ20)</f>
        <v>535</v>
      </c>
      <c r="AL20" s="101">
        <f>(H20*I20*AK20)</f>
        <v>282.12690000000003</v>
      </c>
      <c r="AM20" s="121">
        <f>(AK20*2.2046)</f>
        <v>1179.461</v>
      </c>
      <c r="AN20" s="105">
        <v>2</v>
      </c>
      <c r="AO20" s="106"/>
    </row>
    <row r="21" spans="1:41" ht="13.5" customHeight="1">
      <c r="A21" s="22"/>
      <c r="B21" s="54"/>
      <c r="C21" s="15"/>
      <c r="D21" s="15"/>
      <c r="E21" s="15"/>
      <c r="F21" s="15"/>
      <c r="G21" s="14"/>
      <c r="H21" s="55"/>
      <c r="I21" s="56"/>
      <c r="J21" s="15"/>
      <c r="K21" s="15"/>
      <c r="L21" s="16">
        <f t="shared" si="0"/>
        <v>0</v>
      </c>
      <c r="M21" s="15"/>
      <c r="N21" s="15"/>
      <c r="O21" s="16">
        <f t="shared" si="1"/>
        <v>0</v>
      </c>
      <c r="P21" s="15"/>
      <c r="Q21" s="17"/>
      <c r="R21" s="16">
        <f t="shared" si="2"/>
        <v>0</v>
      </c>
      <c r="S21" s="53"/>
      <c r="T21" s="15"/>
      <c r="U21" s="16">
        <f t="shared" si="3"/>
        <v>0</v>
      </c>
      <c r="V21" s="14"/>
      <c r="W21" s="15"/>
      <c r="X21" s="16">
        <f t="shared" si="4"/>
        <v>0</v>
      </c>
      <c r="Y21" s="14"/>
      <c r="Z21" s="15"/>
      <c r="AA21" s="16">
        <f t="shared" si="5"/>
        <v>0</v>
      </c>
      <c r="AB21" s="14"/>
      <c r="AC21" s="15"/>
      <c r="AD21" s="16">
        <f t="shared" si="6"/>
        <v>0</v>
      </c>
      <c r="AE21" s="18"/>
      <c r="AF21" s="18"/>
      <c r="AG21" s="16">
        <f t="shared" si="7"/>
        <v>0</v>
      </c>
      <c r="AH21" s="18"/>
      <c r="AI21" s="18"/>
      <c r="AJ21" s="16">
        <f t="shared" si="8"/>
        <v>0</v>
      </c>
      <c r="AK21" s="19"/>
      <c r="AL21" s="16"/>
      <c r="AM21" s="58">
        <f t="shared" si="9"/>
        <v>0</v>
      </c>
      <c r="AN21" s="59"/>
      <c r="AO21" s="20"/>
    </row>
    <row r="22" spans="1:41" ht="13.5" customHeight="1">
      <c r="A22" s="11" t="s">
        <v>32</v>
      </c>
      <c r="B22" s="54"/>
      <c r="C22" s="15">
        <v>36</v>
      </c>
      <c r="D22" s="15"/>
      <c r="E22" s="69" t="s">
        <v>56</v>
      </c>
      <c r="F22" s="15">
        <v>275</v>
      </c>
      <c r="G22" s="60">
        <v>266.5</v>
      </c>
      <c r="H22" s="55">
        <v>0.55035</v>
      </c>
      <c r="I22" s="56">
        <v>1</v>
      </c>
      <c r="J22" s="23"/>
      <c r="K22" s="23"/>
      <c r="L22" s="16">
        <f t="shared" si="0"/>
        <v>0</v>
      </c>
      <c r="M22" s="23"/>
      <c r="N22" s="23"/>
      <c r="O22" s="16">
        <f t="shared" si="1"/>
        <v>0</v>
      </c>
      <c r="P22" s="23"/>
      <c r="Q22" s="24"/>
      <c r="R22" s="16">
        <f t="shared" si="2"/>
        <v>0</v>
      </c>
      <c r="S22" s="53">
        <v>475</v>
      </c>
      <c r="T22" s="15">
        <v>1</v>
      </c>
      <c r="U22" s="16">
        <f t="shared" si="3"/>
        <v>0</v>
      </c>
      <c r="V22" s="14">
        <v>475</v>
      </c>
      <c r="W22" s="15">
        <v>1</v>
      </c>
      <c r="X22" s="16">
        <f t="shared" si="4"/>
        <v>0</v>
      </c>
      <c r="Y22" s="14">
        <v>475</v>
      </c>
      <c r="Z22" s="15">
        <v>1</v>
      </c>
      <c r="AA22" s="16">
        <f t="shared" si="5"/>
        <v>0</v>
      </c>
      <c r="AB22" s="14"/>
      <c r="AC22" s="15"/>
      <c r="AD22" s="16">
        <f t="shared" si="6"/>
        <v>0</v>
      </c>
      <c r="AE22" s="18"/>
      <c r="AF22" s="18"/>
      <c r="AG22" s="16">
        <f t="shared" si="7"/>
        <v>0</v>
      </c>
      <c r="AH22" s="18"/>
      <c r="AI22" s="18"/>
      <c r="AJ22" s="16">
        <f t="shared" si="8"/>
        <v>0</v>
      </c>
      <c r="AK22" s="19">
        <f>MAX(L22,O22,R22)+MAX(U22,X22,AA22)+MAX(AD22,AG22,AJ22)</f>
        <v>0</v>
      </c>
      <c r="AL22" s="16">
        <f>(H22*I22*AK22)</f>
        <v>0</v>
      </c>
      <c r="AM22" s="58">
        <f t="shared" si="9"/>
        <v>0</v>
      </c>
      <c r="AN22" s="59" t="s">
        <v>138</v>
      </c>
      <c r="AO22" s="20" t="s">
        <v>135</v>
      </c>
    </row>
    <row r="23" spans="1:41" ht="13.5" customHeight="1">
      <c r="A23" s="11"/>
      <c r="B23" s="54"/>
      <c r="C23" s="15"/>
      <c r="D23" s="15"/>
      <c r="E23" s="15"/>
      <c r="F23" s="15"/>
      <c r="G23" s="14"/>
      <c r="H23" s="55"/>
      <c r="I23" s="56"/>
      <c r="J23" s="15"/>
      <c r="K23" s="15"/>
      <c r="L23" s="16">
        <f t="shared" si="0"/>
        <v>0</v>
      </c>
      <c r="M23" s="15"/>
      <c r="N23" s="15"/>
      <c r="O23" s="16">
        <f t="shared" si="1"/>
        <v>0</v>
      </c>
      <c r="P23" s="15"/>
      <c r="Q23" s="17"/>
      <c r="R23" s="16">
        <f t="shared" si="2"/>
        <v>0</v>
      </c>
      <c r="S23" s="53"/>
      <c r="T23" s="15"/>
      <c r="U23" s="16">
        <f t="shared" si="3"/>
        <v>0</v>
      </c>
      <c r="V23" s="14"/>
      <c r="W23" s="15"/>
      <c r="X23" s="16">
        <f t="shared" si="4"/>
        <v>0</v>
      </c>
      <c r="Y23" s="14"/>
      <c r="Z23" s="15"/>
      <c r="AA23" s="16">
        <f t="shared" si="5"/>
        <v>0</v>
      </c>
      <c r="AB23" s="14"/>
      <c r="AC23" s="15"/>
      <c r="AD23" s="16">
        <f t="shared" si="6"/>
        <v>0</v>
      </c>
      <c r="AE23" s="18"/>
      <c r="AF23" s="18"/>
      <c r="AG23" s="16">
        <f t="shared" si="7"/>
        <v>0</v>
      </c>
      <c r="AH23" s="18"/>
      <c r="AI23" s="18"/>
      <c r="AJ23" s="16">
        <f t="shared" si="8"/>
        <v>0</v>
      </c>
      <c r="AK23" s="19"/>
      <c r="AL23" s="16"/>
      <c r="AM23" s="58">
        <f t="shared" si="9"/>
        <v>0</v>
      </c>
      <c r="AN23" s="59"/>
      <c r="AO23" s="20"/>
    </row>
    <row r="24" spans="1:41" ht="13.5" customHeight="1">
      <c r="A24" s="11" t="s">
        <v>41</v>
      </c>
      <c r="B24" s="54"/>
      <c r="C24" s="15">
        <v>49</v>
      </c>
      <c r="D24" s="15"/>
      <c r="E24" s="69" t="s">
        <v>60</v>
      </c>
      <c r="F24" s="15">
        <v>242</v>
      </c>
      <c r="G24" s="14">
        <v>241.5</v>
      </c>
      <c r="H24" s="55">
        <v>0.56275</v>
      </c>
      <c r="I24" s="56">
        <v>1.113</v>
      </c>
      <c r="J24" s="15"/>
      <c r="K24" s="15"/>
      <c r="L24" s="16">
        <f t="shared" si="0"/>
        <v>0</v>
      </c>
      <c r="M24" s="15"/>
      <c r="N24" s="15"/>
      <c r="O24" s="16">
        <f t="shared" si="1"/>
        <v>0</v>
      </c>
      <c r="P24" s="15"/>
      <c r="Q24" s="17"/>
      <c r="R24" s="16">
        <f t="shared" si="2"/>
        <v>0</v>
      </c>
      <c r="S24" s="53">
        <v>545</v>
      </c>
      <c r="T24" s="15"/>
      <c r="U24" s="16">
        <f t="shared" si="3"/>
        <v>545</v>
      </c>
      <c r="V24" s="14">
        <v>555</v>
      </c>
      <c r="W24" s="15">
        <v>1</v>
      </c>
      <c r="X24" s="16">
        <f t="shared" si="4"/>
        <v>0</v>
      </c>
      <c r="Y24" s="14">
        <v>555</v>
      </c>
      <c r="Z24" s="15">
        <v>1</v>
      </c>
      <c r="AA24" s="16">
        <f t="shared" si="5"/>
        <v>0</v>
      </c>
      <c r="AB24" s="14"/>
      <c r="AC24" s="15"/>
      <c r="AD24" s="16">
        <f t="shared" si="6"/>
        <v>0</v>
      </c>
      <c r="AE24" s="18"/>
      <c r="AF24" s="18"/>
      <c r="AG24" s="16">
        <f t="shared" si="7"/>
        <v>0</v>
      </c>
      <c r="AH24" s="18"/>
      <c r="AI24" s="18"/>
      <c r="AJ24" s="16">
        <f t="shared" si="8"/>
        <v>0</v>
      </c>
      <c r="AK24" s="19">
        <f>MAX(L24,O24,R24)+MAX(U24,X24,AA24)+MAX(AD24,AG24,AJ24)</f>
        <v>545</v>
      </c>
      <c r="AL24" s="16">
        <f>(H24*I24*AK24)</f>
        <v>341.35570875</v>
      </c>
      <c r="AM24" s="58">
        <f t="shared" si="9"/>
        <v>1201.507</v>
      </c>
      <c r="AN24" s="59">
        <v>1</v>
      </c>
      <c r="AO24" s="20"/>
    </row>
    <row r="25" spans="1:41" ht="13.5" customHeight="1">
      <c r="A25" s="11"/>
      <c r="B25" s="54"/>
      <c r="C25" s="15"/>
      <c r="D25" s="15"/>
      <c r="E25" s="15"/>
      <c r="F25" s="15"/>
      <c r="G25" s="14"/>
      <c r="H25" s="55"/>
      <c r="I25" s="56"/>
      <c r="J25" s="15"/>
      <c r="K25" s="15"/>
      <c r="L25" s="16">
        <f t="shared" si="0"/>
        <v>0</v>
      </c>
      <c r="M25" s="15"/>
      <c r="N25" s="15"/>
      <c r="O25" s="16">
        <f t="shared" si="1"/>
        <v>0</v>
      </c>
      <c r="P25" s="15"/>
      <c r="Q25" s="17"/>
      <c r="R25" s="16">
        <f t="shared" si="2"/>
        <v>0</v>
      </c>
      <c r="S25" s="53"/>
      <c r="T25" s="15"/>
      <c r="U25" s="16">
        <f t="shared" si="3"/>
        <v>0</v>
      </c>
      <c r="V25" s="14"/>
      <c r="W25" s="15"/>
      <c r="X25" s="16">
        <f t="shared" si="4"/>
        <v>0</v>
      </c>
      <c r="Y25" s="14"/>
      <c r="Z25" s="15"/>
      <c r="AA25" s="16">
        <f t="shared" si="5"/>
        <v>0</v>
      </c>
      <c r="AB25" s="14"/>
      <c r="AC25" s="15"/>
      <c r="AD25" s="16">
        <f t="shared" si="6"/>
        <v>0</v>
      </c>
      <c r="AE25" s="18"/>
      <c r="AF25" s="18"/>
      <c r="AG25" s="16">
        <f t="shared" si="7"/>
        <v>0</v>
      </c>
      <c r="AH25" s="18"/>
      <c r="AI25" s="18"/>
      <c r="AJ25" s="16">
        <f t="shared" si="8"/>
        <v>0</v>
      </c>
      <c r="AK25" s="19"/>
      <c r="AL25" s="16"/>
      <c r="AM25" s="58">
        <f t="shared" si="9"/>
        <v>0</v>
      </c>
      <c r="AN25" s="59"/>
      <c r="AO25" s="20"/>
    </row>
    <row r="26" spans="1:41" ht="13.5" customHeight="1">
      <c r="A26" s="11" t="s">
        <v>110</v>
      </c>
      <c r="B26" s="54"/>
      <c r="C26" s="15">
        <v>48</v>
      </c>
      <c r="D26" s="15"/>
      <c r="E26" s="69" t="s">
        <v>111</v>
      </c>
      <c r="F26" s="15">
        <v>275</v>
      </c>
      <c r="G26" s="14">
        <v>272</v>
      </c>
      <c r="H26" s="55">
        <v>0.54635</v>
      </c>
      <c r="I26" s="56">
        <v>1.097</v>
      </c>
      <c r="J26" s="15"/>
      <c r="K26" s="15"/>
      <c r="L26" s="16">
        <f t="shared" si="0"/>
        <v>0</v>
      </c>
      <c r="M26" s="15"/>
      <c r="N26" s="15"/>
      <c r="O26" s="16">
        <f t="shared" si="1"/>
        <v>0</v>
      </c>
      <c r="P26" s="15"/>
      <c r="Q26" s="17"/>
      <c r="R26" s="16">
        <f t="shared" si="2"/>
        <v>0</v>
      </c>
      <c r="S26" s="53">
        <v>365</v>
      </c>
      <c r="T26" s="15">
        <v>1</v>
      </c>
      <c r="U26" s="16">
        <f t="shared" si="3"/>
        <v>0</v>
      </c>
      <c r="V26" s="14">
        <v>450</v>
      </c>
      <c r="W26" s="15">
        <v>1</v>
      </c>
      <c r="X26" s="16">
        <f t="shared" si="4"/>
        <v>0</v>
      </c>
      <c r="Y26" s="14">
        <v>450</v>
      </c>
      <c r="Z26" s="15">
        <v>1</v>
      </c>
      <c r="AA26" s="16">
        <f t="shared" si="5"/>
        <v>0</v>
      </c>
      <c r="AB26" s="14"/>
      <c r="AC26" s="15"/>
      <c r="AD26" s="16">
        <f t="shared" si="6"/>
        <v>0</v>
      </c>
      <c r="AE26" s="18"/>
      <c r="AF26" s="18"/>
      <c r="AG26" s="16">
        <f t="shared" si="7"/>
        <v>0</v>
      </c>
      <c r="AH26" s="18"/>
      <c r="AI26" s="18"/>
      <c r="AJ26" s="16">
        <f t="shared" si="8"/>
        <v>0</v>
      </c>
      <c r="AK26" s="19">
        <f>MAX(L26,O26,R26)+MAX(U26,X26,AA26)+MAX(AD26,AG26,AJ26)</f>
        <v>0</v>
      </c>
      <c r="AL26" s="16">
        <f>(H26*I26*AK26)</f>
        <v>0</v>
      </c>
      <c r="AM26" s="58">
        <f t="shared" si="9"/>
        <v>0</v>
      </c>
      <c r="AN26" s="59" t="s">
        <v>138</v>
      </c>
      <c r="AO26" s="20" t="s">
        <v>135</v>
      </c>
    </row>
    <row r="27" spans="1:41" ht="13.5" customHeight="1">
      <c r="A27" s="73"/>
      <c r="F27" s="15"/>
      <c r="G27" s="14"/>
      <c r="H27" s="55"/>
      <c r="I27" s="56"/>
      <c r="J27" s="15"/>
      <c r="K27" s="15"/>
      <c r="L27" s="16">
        <f t="shared" si="0"/>
        <v>0</v>
      </c>
      <c r="M27" s="15"/>
      <c r="N27" s="15"/>
      <c r="O27" s="16">
        <f t="shared" si="1"/>
        <v>0</v>
      </c>
      <c r="P27" s="15"/>
      <c r="Q27" s="17"/>
      <c r="R27" s="16">
        <f t="shared" si="2"/>
        <v>0</v>
      </c>
      <c r="S27" s="53"/>
      <c r="T27" s="15"/>
      <c r="U27" s="16">
        <f t="shared" si="3"/>
        <v>0</v>
      </c>
      <c r="V27" s="14"/>
      <c r="W27" s="15"/>
      <c r="X27" s="16">
        <f t="shared" si="4"/>
        <v>0</v>
      </c>
      <c r="Y27" s="14"/>
      <c r="Z27" s="15"/>
      <c r="AA27" s="16">
        <f t="shared" si="5"/>
        <v>0</v>
      </c>
      <c r="AB27" s="14"/>
      <c r="AC27" s="15"/>
      <c r="AD27" s="16">
        <f t="shared" si="6"/>
        <v>0</v>
      </c>
      <c r="AE27" s="18"/>
      <c r="AF27" s="18"/>
      <c r="AG27" s="16">
        <f t="shared" si="7"/>
        <v>0</v>
      </c>
      <c r="AH27" s="18"/>
      <c r="AI27" s="18"/>
      <c r="AJ27" s="16">
        <f t="shared" si="8"/>
        <v>0</v>
      </c>
      <c r="AK27" s="19"/>
      <c r="AL27" s="16"/>
      <c r="AM27" s="58">
        <f t="shared" si="9"/>
        <v>0</v>
      </c>
      <c r="AN27" s="59"/>
      <c r="AO27" s="20"/>
    </row>
    <row r="28" spans="1:41" ht="13.5" customHeight="1">
      <c r="A28" s="11" t="s">
        <v>90</v>
      </c>
      <c r="B28" s="54"/>
      <c r="C28" s="15">
        <v>70</v>
      </c>
      <c r="D28" s="15"/>
      <c r="E28" s="69" t="s">
        <v>91</v>
      </c>
      <c r="F28" s="15">
        <v>198</v>
      </c>
      <c r="G28" s="14">
        <v>196</v>
      </c>
      <c r="H28" s="55">
        <v>0.61645</v>
      </c>
      <c r="I28" s="56">
        <v>1.645</v>
      </c>
      <c r="J28" s="15"/>
      <c r="K28" s="15"/>
      <c r="L28" s="16">
        <f>IF(K28&gt;0,0,J28)</f>
        <v>0</v>
      </c>
      <c r="M28" s="15"/>
      <c r="N28" s="15"/>
      <c r="O28" s="16">
        <f>IF(N28&gt;0,0,M28)</f>
        <v>0</v>
      </c>
      <c r="P28" s="15"/>
      <c r="Q28" s="17"/>
      <c r="R28" s="16">
        <f>IF(Q28&gt;0,0,P28)</f>
        <v>0</v>
      </c>
      <c r="S28" s="53">
        <v>245</v>
      </c>
      <c r="T28" s="15"/>
      <c r="U28" s="16">
        <f>IF(T28&gt;0,0,S28)</f>
        <v>245</v>
      </c>
      <c r="V28" s="14">
        <v>255</v>
      </c>
      <c r="W28" s="15"/>
      <c r="X28" s="16">
        <f>IF(W28&gt;0,0,V28)</f>
        <v>255</v>
      </c>
      <c r="Y28" s="14">
        <v>260</v>
      </c>
      <c r="Z28" s="15"/>
      <c r="AA28" s="16">
        <f>IF(Z28&gt;0,0,Y28)</f>
        <v>260</v>
      </c>
      <c r="AB28" s="14"/>
      <c r="AC28" s="15"/>
      <c r="AD28" s="16">
        <f>IF(AC28&gt;0,0,AB28)</f>
        <v>0</v>
      </c>
      <c r="AE28" s="18"/>
      <c r="AF28" s="18"/>
      <c r="AG28" s="16">
        <f>IF(AF28&gt;0,0,AE28)</f>
        <v>0</v>
      </c>
      <c r="AH28" s="18"/>
      <c r="AI28" s="18"/>
      <c r="AJ28" s="16">
        <f>IF(AI28&gt;0,0,AH28)</f>
        <v>0</v>
      </c>
      <c r="AK28" s="19">
        <f>MAX(L28,O28,R28)+MAX(U28,X28,AA28)+MAX(AD28,AG28,AJ28)</f>
        <v>260</v>
      </c>
      <c r="AL28" s="16">
        <f>(H28*I28*AK28)</f>
        <v>263.655665</v>
      </c>
      <c r="AM28" s="58">
        <f t="shared" si="9"/>
        <v>573.196</v>
      </c>
      <c r="AN28" s="59">
        <v>1</v>
      </c>
      <c r="AO28" s="20" t="s">
        <v>139</v>
      </c>
    </row>
    <row r="29" spans="1:41" ht="13.5" customHeight="1">
      <c r="A29" s="22"/>
      <c r="B29" s="54"/>
      <c r="C29" s="15"/>
      <c r="D29" s="15"/>
      <c r="E29" s="15"/>
      <c r="F29" s="15"/>
      <c r="G29" s="14"/>
      <c r="H29" s="55"/>
      <c r="I29" s="56"/>
      <c r="J29" s="15"/>
      <c r="K29" s="15"/>
      <c r="L29" s="16">
        <f>IF(K29&gt;0,0,J29)</f>
        <v>0</v>
      </c>
      <c r="M29" s="15"/>
      <c r="N29" s="15"/>
      <c r="O29" s="16">
        <f>IF(N29&gt;0,0,M29)</f>
        <v>0</v>
      </c>
      <c r="P29" s="15"/>
      <c r="Q29" s="17"/>
      <c r="R29" s="16">
        <f>IF(Q29&gt;0,0,P29)</f>
        <v>0</v>
      </c>
      <c r="S29" s="53"/>
      <c r="T29" s="15"/>
      <c r="U29" s="16">
        <f>IF(T29&gt;0,0,S29)</f>
        <v>0</v>
      </c>
      <c r="V29" s="14"/>
      <c r="W29" s="15"/>
      <c r="X29" s="16">
        <f>IF(W29&gt;0,0,V29)</f>
        <v>0</v>
      </c>
      <c r="Y29" s="14"/>
      <c r="Z29" s="15"/>
      <c r="AA29" s="16">
        <f>IF(Z29&gt;0,0,Y29)</f>
        <v>0</v>
      </c>
      <c r="AB29" s="14"/>
      <c r="AC29" s="15"/>
      <c r="AD29" s="16">
        <f>IF(AC29&gt;0,0,AB29)</f>
        <v>0</v>
      </c>
      <c r="AE29" s="18"/>
      <c r="AF29" s="18"/>
      <c r="AG29" s="16">
        <f>IF(AF29&gt;0,0,AE29)</f>
        <v>0</v>
      </c>
      <c r="AH29" s="18"/>
      <c r="AI29" s="18"/>
      <c r="AJ29" s="16">
        <f>IF(AI29&gt;0,0,AH29)</f>
        <v>0</v>
      </c>
      <c r="AK29" s="19"/>
      <c r="AL29" s="16"/>
      <c r="AM29" s="58">
        <f t="shared" si="9"/>
        <v>0</v>
      </c>
      <c r="AN29" s="59"/>
      <c r="AO29" s="20"/>
    </row>
    <row r="30" spans="1:41" ht="13.5" customHeight="1">
      <c r="A30" s="22" t="s">
        <v>29</v>
      </c>
      <c r="B30" s="54"/>
      <c r="C30" s="15">
        <v>65</v>
      </c>
      <c r="D30" s="15"/>
      <c r="E30" s="69" t="s">
        <v>54</v>
      </c>
      <c r="F30" s="15">
        <v>242</v>
      </c>
      <c r="G30" s="14">
        <v>231</v>
      </c>
      <c r="H30" s="55">
        <v>0.57105</v>
      </c>
      <c r="I30" s="56">
        <v>1.48</v>
      </c>
      <c r="J30" s="15"/>
      <c r="K30" s="15"/>
      <c r="L30" s="16">
        <f>IF(K30&gt;0,0,J30)</f>
        <v>0</v>
      </c>
      <c r="M30" s="15"/>
      <c r="N30" s="15"/>
      <c r="O30" s="16">
        <f>IF(N30&gt;0,0,M30)</f>
        <v>0</v>
      </c>
      <c r="P30" s="15"/>
      <c r="Q30" s="17"/>
      <c r="R30" s="16">
        <f>IF(Q30&gt;0,0,P30)</f>
        <v>0</v>
      </c>
      <c r="S30" s="53">
        <v>395</v>
      </c>
      <c r="T30" s="15"/>
      <c r="U30" s="16">
        <f>IF(T30&gt;0,0,S30)</f>
        <v>395</v>
      </c>
      <c r="V30" s="14">
        <v>400</v>
      </c>
      <c r="W30" s="15">
        <v>1</v>
      </c>
      <c r="X30" s="16">
        <f>IF(W30&gt;0,0,V30)</f>
        <v>0</v>
      </c>
      <c r="Y30" s="14">
        <v>0</v>
      </c>
      <c r="Z30" s="15">
        <v>1</v>
      </c>
      <c r="AA30" s="16">
        <f>IF(Z30&gt;0,0,Y30)</f>
        <v>0</v>
      </c>
      <c r="AB30" s="14"/>
      <c r="AC30" s="15"/>
      <c r="AD30" s="16">
        <f>IF(AC30&gt;0,0,AB30)</f>
        <v>0</v>
      </c>
      <c r="AE30" s="18"/>
      <c r="AF30" s="18"/>
      <c r="AG30" s="16">
        <f>IF(AF30&gt;0,0,AE30)</f>
        <v>0</v>
      </c>
      <c r="AH30" s="18"/>
      <c r="AI30" s="18"/>
      <c r="AJ30" s="16">
        <f>IF(AI30&gt;0,0,AH30)</f>
        <v>0</v>
      </c>
      <c r="AK30" s="19">
        <f>MAX(L30,O30,R30)+MAX(U30,X30,AA30)+MAX(AD30,AG30,AJ30)</f>
        <v>395</v>
      </c>
      <c r="AL30" s="16">
        <f>(H30*I30*AK30)</f>
        <v>333.83583</v>
      </c>
      <c r="AM30" s="58">
        <f t="shared" si="9"/>
        <v>870.817</v>
      </c>
      <c r="AN30" s="59">
        <v>1</v>
      </c>
      <c r="AO30" s="20"/>
    </row>
    <row r="31" spans="1:41" ht="13.5" customHeight="1">
      <c r="A31" s="22"/>
      <c r="B31" s="54"/>
      <c r="C31" s="15"/>
      <c r="D31" s="15"/>
      <c r="E31" s="15"/>
      <c r="F31" s="15"/>
      <c r="G31" s="14"/>
      <c r="H31" s="55"/>
      <c r="I31" s="56"/>
      <c r="J31" s="15"/>
      <c r="K31" s="15"/>
      <c r="L31" s="16">
        <f>IF(K31&gt;0,0,J31)</f>
        <v>0</v>
      </c>
      <c r="M31" s="15"/>
      <c r="N31" s="15"/>
      <c r="O31" s="16">
        <f>IF(N31&gt;0,0,M31)</f>
        <v>0</v>
      </c>
      <c r="P31" s="15"/>
      <c r="Q31" s="17"/>
      <c r="R31" s="16">
        <f>IF(Q31&gt;0,0,P31)</f>
        <v>0</v>
      </c>
      <c r="S31" s="53"/>
      <c r="T31" s="15"/>
      <c r="U31" s="16">
        <f>IF(T31&gt;0,0,S31)</f>
        <v>0</v>
      </c>
      <c r="V31" s="14"/>
      <c r="W31" s="15"/>
      <c r="X31" s="16">
        <f>IF(W31&gt;0,0,V31)</f>
        <v>0</v>
      </c>
      <c r="Y31" s="14"/>
      <c r="Z31" s="15"/>
      <c r="AA31" s="16">
        <f>IF(Z31&gt;0,0,Y31)</f>
        <v>0</v>
      </c>
      <c r="AB31" s="14"/>
      <c r="AC31" s="15"/>
      <c r="AD31" s="16">
        <f>IF(AC31&gt;0,0,AB31)</f>
        <v>0</v>
      </c>
      <c r="AE31" s="18"/>
      <c r="AF31" s="18"/>
      <c r="AG31" s="16">
        <f>IF(AF31&gt;0,0,AE31)</f>
        <v>0</v>
      </c>
      <c r="AH31" s="18"/>
      <c r="AI31" s="18"/>
      <c r="AJ31" s="16">
        <f>IF(AI31&gt;0,0,AH31)</f>
        <v>0</v>
      </c>
      <c r="AK31" s="19"/>
      <c r="AL31" s="16"/>
      <c r="AM31" s="58">
        <f t="shared" si="9"/>
        <v>0</v>
      </c>
      <c r="AN31" s="59"/>
      <c r="AO31" s="20"/>
    </row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</sheetData>
  <printOptions horizontalCentered="1" verticalCentered="1"/>
  <pageMargins left="0.25" right="0.46" top="0.25" bottom="0" header="0.38" footer="0.29"/>
  <pageSetup horizontalDpi="300" verticalDpi="300" orientation="landscape" scale="110" r:id="rId1"/>
  <headerFooter alignWithMargins="0">
    <oddHeader>&amp;LBench only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O99"/>
  <sheetViews>
    <sheetView zoomScale="110" zoomScaleNormal="110" workbookViewId="0" topLeftCell="A1">
      <pane ySplit="1" topLeftCell="BM2" activePane="bottomLeft" state="frozen"/>
      <selection pane="topLeft" activeCell="A1" sqref="A1"/>
      <selection pane="bottomLeft" activeCell="AI26" sqref="AI26"/>
    </sheetView>
  </sheetViews>
  <sheetFormatPr defaultColWidth="9.00390625" defaultRowHeight="12.75"/>
  <cols>
    <col min="1" max="1" width="12.875" style="25" bestFit="1" customWidth="1"/>
    <col min="2" max="2" width="7.25390625" style="61" hidden="1" customWidth="1"/>
    <col min="3" max="3" width="3.00390625" style="62" customWidth="1"/>
    <col min="4" max="4" width="3.00390625" style="62" hidden="1" customWidth="1"/>
    <col min="5" max="5" width="16.00390625" style="62" bestFit="1" customWidth="1"/>
    <col min="6" max="6" width="5.50390625" style="62" bestFit="1" customWidth="1"/>
    <col min="7" max="7" width="6.375" style="62" bestFit="1" customWidth="1"/>
    <col min="8" max="8" width="7.875" style="63" customWidth="1"/>
    <col min="9" max="9" width="5.00390625" style="64" customWidth="1"/>
    <col min="10" max="10" width="6.25390625" style="62" hidden="1" customWidth="1"/>
    <col min="11" max="11" width="2.00390625" style="62" hidden="1" customWidth="1"/>
    <col min="12" max="12" width="6.25390625" style="65" hidden="1" customWidth="1"/>
    <col min="13" max="13" width="6.25390625" style="62" hidden="1" customWidth="1"/>
    <col min="14" max="14" width="2.00390625" style="62" hidden="1" customWidth="1"/>
    <col min="15" max="15" width="6.25390625" style="65" hidden="1" customWidth="1"/>
    <col min="16" max="16" width="6.25390625" style="62" hidden="1" customWidth="1"/>
    <col min="17" max="17" width="2.00390625" style="62" hidden="1" customWidth="1"/>
    <col min="18" max="18" width="6.25390625" style="65" hidden="1" customWidth="1"/>
    <col min="19" max="19" width="6.25390625" style="62" hidden="1" customWidth="1"/>
    <col min="20" max="20" width="2.00390625" style="62" hidden="1" customWidth="1"/>
    <col min="21" max="21" width="4.375" style="65" hidden="1" customWidth="1"/>
    <col min="22" max="22" width="6.25390625" style="62" hidden="1" customWidth="1"/>
    <col min="23" max="23" width="2.00390625" style="62" hidden="1" customWidth="1"/>
    <col min="24" max="24" width="4.375" style="65" hidden="1" customWidth="1"/>
    <col min="25" max="25" width="6.25390625" style="62" hidden="1" customWidth="1"/>
    <col min="26" max="26" width="3.25390625" style="62" hidden="1" customWidth="1"/>
    <col min="27" max="27" width="4.375" style="65" hidden="1" customWidth="1"/>
    <col min="28" max="28" width="6.375" style="62" bestFit="1" customWidth="1"/>
    <col min="29" max="29" width="3.25390625" style="62" bestFit="1" customWidth="1"/>
    <col min="30" max="30" width="6.375" style="65" hidden="1" customWidth="1"/>
    <col min="31" max="31" width="6.375" style="65" bestFit="1" customWidth="1"/>
    <col min="32" max="32" width="4.375" style="65" bestFit="1" customWidth="1"/>
    <col min="33" max="33" width="6.375" style="65" hidden="1" customWidth="1"/>
    <col min="34" max="34" width="6.375" style="65" bestFit="1" customWidth="1"/>
    <col min="35" max="35" width="4.375" style="65" bestFit="1" customWidth="1"/>
    <col min="36" max="36" width="6.375" style="65" hidden="1" customWidth="1"/>
    <col min="37" max="37" width="7.125" style="65" customWidth="1"/>
    <col min="38" max="38" width="7.875" style="66" customWidth="1"/>
    <col min="39" max="39" width="7.875" style="65" hidden="1" customWidth="1"/>
    <col min="40" max="40" width="2.125" style="65" customWidth="1"/>
    <col min="41" max="41" width="33.75390625" style="28" customWidth="1"/>
    <col min="42" max="16384" width="7.875" style="21" customWidth="1"/>
  </cols>
  <sheetData>
    <row r="1" spans="1:41" s="10" customFormat="1" ht="70.5" customHeight="1">
      <c r="A1" s="1" t="s">
        <v>0</v>
      </c>
      <c r="B1" s="50" t="s">
        <v>1</v>
      </c>
      <c r="C1" s="1" t="s">
        <v>2</v>
      </c>
      <c r="D1" s="1" t="s">
        <v>72</v>
      </c>
      <c r="E1" s="1" t="s">
        <v>3</v>
      </c>
      <c r="F1" s="1" t="s">
        <v>103</v>
      </c>
      <c r="G1" s="4" t="s">
        <v>102</v>
      </c>
      <c r="H1" s="2" t="s">
        <v>21</v>
      </c>
      <c r="I1" s="3" t="s">
        <v>4</v>
      </c>
      <c r="J1" s="5" t="s">
        <v>5</v>
      </c>
      <c r="K1" s="1" t="s">
        <v>6</v>
      </c>
      <c r="L1" s="6" t="s">
        <v>7</v>
      </c>
      <c r="M1" s="1" t="s">
        <v>8</v>
      </c>
      <c r="N1" s="1" t="s">
        <v>6</v>
      </c>
      <c r="O1" s="6" t="s">
        <v>7</v>
      </c>
      <c r="P1" s="1" t="s">
        <v>9</v>
      </c>
      <c r="Q1" s="5" t="s">
        <v>6</v>
      </c>
      <c r="R1" s="6" t="s">
        <v>7</v>
      </c>
      <c r="S1" s="1" t="s">
        <v>10</v>
      </c>
      <c r="T1" s="1" t="s">
        <v>6</v>
      </c>
      <c r="U1" s="6" t="s">
        <v>7</v>
      </c>
      <c r="V1" s="1" t="s">
        <v>11</v>
      </c>
      <c r="W1" s="1" t="s">
        <v>6</v>
      </c>
      <c r="X1" s="6" t="s">
        <v>7</v>
      </c>
      <c r="Y1" s="1" t="s">
        <v>12</v>
      </c>
      <c r="Z1" s="1" t="s">
        <v>6</v>
      </c>
      <c r="AA1" s="6" t="s">
        <v>7</v>
      </c>
      <c r="AB1" s="1" t="s">
        <v>13</v>
      </c>
      <c r="AC1" s="1" t="s">
        <v>6</v>
      </c>
      <c r="AD1" s="6" t="s">
        <v>7</v>
      </c>
      <c r="AE1" s="7" t="s">
        <v>14</v>
      </c>
      <c r="AF1" s="7" t="s">
        <v>6</v>
      </c>
      <c r="AG1" s="6" t="s">
        <v>7</v>
      </c>
      <c r="AH1" s="7" t="s">
        <v>15</v>
      </c>
      <c r="AI1" s="7" t="s">
        <v>6</v>
      </c>
      <c r="AJ1" s="6" t="s">
        <v>7</v>
      </c>
      <c r="AK1" s="6" t="s">
        <v>16</v>
      </c>
      <c r="AL1" s="8" t="s">
        <v>17</v>
      </c>
      <c r="AM1" s="9" t="s">
        <v>18</v>
      </c>
      <c r="AN1" s="6" t="s">
        <v>19</v>
      </c>
      <c r="AO1" s="6" t="s">
        <v>20</v>
      </c>
    </row>
    <row r="2" spans="1:41" ht="13.5" customHeight="1">
      <c r="A2" s="11"/>
      <c r="B2" s="54"/>
      <c r="C2" s="15"/>
      <c r="D2" s="15"/>
      <c r="E2" s="15"/>
      <c r="F2" s="15"/>
      <c r="G2" s="14"/>
      <c r="H2" s="55"/>
      <c r="I2" s="56"/>
      <c r="J2" s="14"/>
      <c r="K2" s="15"/>
      <c r="L2" s="16">
        <f aca="true" t="shared" si="0" ref="L2:L10">IF(K2&gt;0,0,J2)</f>
        <v>0</v>
      </c>
      <c r="M2" s="14"/>
      <c r="N2" s="15"/>
      <c r="O2" s="16">
        <f aca="true" t="shared" si="1" ref="O2:O10">IF(N2&gt;0,0,M2)</f>
        <v>0</v>
      </c>
      <c r="P2" s="14"/>
      <c r="Q2" s="17"/>
      <c r="R2" s="16">
        <f aca="true" t="shared" si="2" ref="R2:R10">IF(Q2&gt;0,0,P2)</f>
        <v>0</v>
      </c>
      <c r="S2" s="53"/>
      <c r="T2" s="15"/>
      <c r="U2" s="16">
        <f aca="true" t="shared" si="3" ref="U2:U10">IF(T2&gt;0,0,S2)</f>
        <v>0</v>
      </c>
      <c r="V2" s="14"/>
      <c r="W2" s="15"/>
      <c r="X2" s="16">
        <f aca="true" t="shared" si="4" ref="X2:X10">IF(W2&gt;0,0,V2)</f>
        <v>0</v>
      </c>
      <c r="Y2" s="14"/>
      <c r="Z2" s="15"/>
      <c r="AA2" s="16">
        <f aca="true" t="shared" si="5" ref="AA2:AA10">IF(Z2&gt;0,0,Y2)</f>
        <v>0</v>
      </c>
      <c r="AB2" s="14"/>
      <c r="AC2" s="15"/>
      <c r="AD2" s="16">
        <f aca="true" t="shared" si="6" ref="AD2:AD10">IF(AC2&gt;0,0,AB2)</f>
        <v>0</v>
      </c>
      <c r="AE2" s="18"/>
      <c r="AF2" s="18"/>
      <c r="AG2" s="16">
        <f aca="true" t="shared" si="7" ref="AG2:AG10">IF(AF2&gt;0,0,AE2)</f>
        <v>0</v>
      </c>
      <c r="AH2" s="18"/>
      <c r="AI2" s="18"/>
      <c r="AJ2" s="16">
        <f aca="true" t="shared" si="8" ref="AJ2:AJ10">IF(AI2&gt;0,0,AH2)</f>
        <v>0</v>
      </c>
      <c r="AK2" s="19"/>
      <c r="AL2" s="57"/>
      <c r="AM2" s="58">
        <f aca="true" t="shared" si="9" ref="AM2:AM10">(AK2*2.2046)</f>
        <v>0</v>
      </c>
      <c r="AN2" s="59"/>
      <c r="AO2" s="20"/>
    </row>
    <row r="3" spans="1:41" ht="13.5" customHeight="1">
      <c r="A3" s="11" t="s">
        <v>122</v>
      </c>
      <c r="B3" s="54"/>
      <c r="C3" s="15">
        <v>21</v>
      </c>
      <c r="D3" s="15"/>
      <c r="E3" s="69" t="s">
        <v>123</v>
      </c>
      <c r="F3" s="15">
        <v>148</v>
      </c>
      <c r="G3" s="14">
        <v>147</v>
      </c>
      <c r="H3" s="55">
        <v>0.759</v>
      </c>
      <c r="I3" s="56">
        <v>1</v>
      </c>
      <c r="J3" s="15"/>
      <c r="K3" s="15"/>
      <c r="L3" s="16">
        <f t="shared" si="0"/>
        <v>0</v>
      </c>
      <c r="M3" s="15"/>
      <c r="N3" s="15"/>
      <c r="O3" s="16">
        <f t="shared" si="1"/>
        <v>0</v>
      </c>
      <c r="P3" s="15"/>
      <c r="Q3" s="17"/>
      <c r="R3" s="16">
        <f t="shared" si="2"/>
        <v>0</v>
      </c>
      <c r="S3" s="53"/>
      <c r="T3" s="15"/>
      <c r="U3" s="16">
        <f t="shared" si="3"/>
        <v>0</v>
      </c>
      <c r="V3" s="14"/>
      <c r="W3" s="15"/>
      <c r="X3" s="16">
        <f t="shared" si="4"/>
        <v>0</v>
      </c>
      <c r="Y3" s="14"/>
      <c r="Z3" s="15"/>
      <c r="AA3" s="16">
        <f t="shared" si="5"/>
        <v>0</v>
      </c>
      <c r="AB3" s="14">
        <v>405</v>
      </c>
      <c r="AC3" s="15"/>
      <c r="AD3" s="16">
        <f t="shared" si="6"/>
        <v>405</v>
      </c>
      <c r="AE3" s="18">
        <v>420</v>
      </c>
      <c r="AF3" s="18"/>
      <c r="AG3" s="16">
        <f t="shared" si="7"/>
        <v>420</v>
      </c>
      <c r="AH3" s="18">
        <v>450</v>
      </c>
      <c r="AI3" s="18"/>
      <c r="AJ3" s="16">
        <f t="shared" si="8"/>
        <v>450</v>
      </c>
      <c r="AK3" s="19">
        <f aca="true" t="shared" si="10" ref="AK3:AK9">MAX(L3,O3,R3)+MAX(U3,X3,AA3)+MAX(AD3,AG3,AJ3)</f>
        <v>450</v>
      </c>
      <c r="AL3" s="57">
        <f aca="true" t="shared" si="11" ref="AL3:AL9">(H3*I3*AK3)</f>
        <v>341.55</v>
      </c>
      <c r="AM3" s="58">
        <f t="shared" si="9"/>
        <v>992.07</v>
      </c>
      <c r="AN3" s="59">
        <v>1</v>
      </c>
      <c r="AO3" s="20"/>
    </row>
    <row r="4" spans="1:41" ht="13.5" customHeight="1">
      <c r="A4" s="11"/>
      <c r="B4" s="54"/>
      <c r="C4" s="15"/>
      <c r="D4" s="15"/>
      <c r="E4" s="15"/>
      <c r="F4" s="15"/>
      <c r="G4" s="14"/>
      <c r="H4" s="55"/>
      <c r="I4" s="56"/>
      <c r="J4" s="15"/>
      <c r="K4" s="15"/>
      <c r="L4" s="16">
        <f t="shared" si="0"/>
        <v>0</v>
      </c>
      <c r="M4" s="15"/>
      <c r="N4" s="15"/>
      <c r="O4" s="16">
        <f t="shared" si="1"/>
        <v>0</v>
      </c>
      <c r="P4" s="15"/>
      <c r="Q4" s="17"/>
      <c r="R4" s="16">
        <f t="shared" si="2"/>
        <v>0</v>
      </c>
      <c r="S4" s="53"/>
      <c r="T4" s="15"/>
      <c r="U4" s="16">
        <f t="shared" si="3"/>
        <v>0</v>
      </c>
      <c r="V4" s="14"/>
      <c r="W4" s="15"/>
      <c r="X4" s="16">
        <f t="shared" si="4"/>
        <v>0</v>
      </c>
      <c r="Y4" s="14"/>
      <c r="Z4" s="15"/>
      <c r="AA4" s="16">
        <f t="shared" si="5"/>
        <v>0</v>
      </c>
      <c r="AB4" s="14"/>
      <c r="AC4" s="15"/>
      <c r="AD4" s="16">
        <f t="shared" si="6"/>
        <v>0</v>
      </c>
      <c r="AE4" s="18"/>
      <c r="AF4" s="18"/>
      <c r="AG4" s="16">
        <f t="shared" si="7"/>
        <v>0</v>
      </c>
      <c r="AH4" s="18"/>
      <c r="AI4" s="18"/>
      <c r="AJ4" s="16">
        <f t="shared" si="8"/>
        <v>0</v>
      </c>
      <c r="AK4" s="19"/>
      <c r="AL4" s="57"/>
      <c r="AM4" s="58">
        <f t="shared" si="9"/>
        <v>0</v>
      </c>
      <c r="AN4" s="59"/>
      <c r="AO4" s="20"/>
    </row>
    <row r="5" spans="1:41" ht="13.5" customHeight="1">
      <c r="A5" s="22" t="s">
        <v>124</v>
      </c>
      <c r="B5" s="54"/>
      <c r="C5" s="15">
        <v>21</v>
      </c>
      <c r="D5" s="15"/>
      <c r="E5" s="69" t="s">
        <v>58</v>
      </c>
      <c r="F5" s="15">
        <v>198</v>
      </c>
      <c r="G5" s="14">
        <v>195.5</v>
      </c>
      <c r="H5" s="55">
        <v>0.6181</v>
      </c>
      <c r="I5" s="56">
        <v>1</v>
      </c>
      <c r="J5" s="15"/>
      <c r="K5" s="15"/>
      <c r="L5" s="16">
        <f t="shared" si="0"/>
        <v>0</v>
      </c>
      <c r="M5" s="15"/>
      <c r="N5" s="15"/>
      <c r="O5" s="16">
        <f t="shared" si="1"/>
        <v>0</v>
      </c>
      <c r="P5" s="15"/>
      <c r="Q5" s="17"/>
      <c r="R5" s="16">
        <f t="shared" si="2"/>
        <v>0</v>
      </c>
      <c r="S5" s="53"/>
      <c r="T5" s="15"/>
      <c r="U5" s="16">
        <f t="shared" si="3"/>
        <v>0</v>
      </c>
      <c r="V5" s="14"/>
      <c r="W5" s="15"/>
      <c r="X5" s="16">
        <f t="shared" si="4"/>
        <v>0</v>
      </c>
      <c r="Y5" s="14"/>
      <c r="Z5" s="15"/>
      <c r="AA5" s="16">
        <f t="shared" si="5"/>
        <v>0</v>
      </c>
      <c r="AB5" s="14">
        <v>475</v>
      </c>
      <c r="AC5" s="15"/>
      <c r="AD5" s="16">
        <f t="shared" si="6"/>
        <v>475</v>
      </c>
      <c r="AE5" s="18">
        <v>505</v>
      </c>
      <c r="AF5" s="18"/>
      <c r="AG5" s="16">
        <f t="shared" si="7"/>
        <v>505</v>
      </c>
      <c r="AH5" s="18">
        <v>520</v>
      </c>
      <c r="AI5" s="18"/>
      <c r="AJ5" s="16">
        <f t="shared" si="8"/>
        <v>520</v>
      </c>
      <c r="AK5" s="19">
        <f t="shared" si="10"/>
        <v>520</v>
      </c>
      <c r="AL5" s="57">
        <f t="shared" si="11"/>
        <v>321.412</v>
      </c>
      <c r="AM5" s="58">
        <f t="shared" si="9"/>
        <v>1146.392</v>
      </c>
      <c r="AN5" s="59">
        <v>1</v>
      </c>
      <c r="AO5" s="20"/>
    </row>
    <row r="6" spans="1:41" ht="13.5" customHeight="1">
      <c r="A6" s="11"/>
      <c r="B6" s="54"/>
      <c r="C6" s="15"/>
      <c r="D6" s="15"/>
      <c r="E6" s="15"/>
      <c r="F6" s="15"/>
      <c r="G6" s="14"/>
      <c r="H6" s="55"/>
      <c r="I6" s="56"/>
      <c r="J6" s="15"/>
      <c r="K6" s="15"/>
      <c r="L6" s="16">
        <f t="shared" si="0"/>
        <v>0</v>
      </c>
      <c r="M6" s="15"/>
      <c r="N6" s="15"/>
      <c r="O6" s="16">
        <f t="shared" si="1"/>
        <v>0</v>
      </c>
      <c r="P6" s="15"/>
      <c r="Q6" s="17"/>
      <c r="R6" s="16">
        <f t="shared" si="2"/>
        <v>0</v>
      </c>
      <c r="S6" s="53"/>
      <c r="T6" s="15"/>
      <c r="U6" s="16">
        <f t="shared" si="3"/>
        <v>0</v>
      </c>
      <c r="V6" s="14"/>
      <c r="W6" s="15"/>
      <c r="X6" s="16">
        <f t="shared" si="4"/>
        <v>0</v>
      </c>
      <c r="Y6" s="14"/>
      <c r="Z6" s="15"/>
      <c r="AA6" s="16">
        <f t="shared" si="5"/>
        <v>0</v>
      </c>
      <c r="AB6" s="14"/>
      <c r="AC6" s="15"/>
      <c r="AD6" s="16">
        <f t="shared" si="6"/>
        <v>0</v>
      </c>
      <c r="AE6" s="18"/>
      <c r="AF6" s="18"/>
      <c r="AG6" s="16">
        <f t="shared" si="7"/>
        <v>0</v>
      </c>
      <c r="AH6" s="18"/>
      <c r="AI6" s="18"/>
      <c r="AJ6" s="16">
        <f t="shared" si="8"/>
        <v>0</v>
      </c>
      <c r="AK6" s="19"/>
      <c r="AL6" s="57"/>
      <c r="AM6" s="58">
        <f t="shared" si="9"/>
        <v>0</v>
      </c>
      <c r="AN6" s="59"/>
      <c r="AO6" s="20"/>
    </row>
    <row r="7" spans="1:41" ht="13.5" customHeight="1">
      <c r="A7" s="11" t="s">
        <v>76</v>
      </c>
      <c r="B7" s="54"/>
      <c r="C7" s="15">
        <v>38</v>
      </c>
      <c r="D7" s="15"/>
      <c r="E7" s="69" t="s">
        <v>77</v>
      </c>
      <c r="F7" s="15">
        <v>165</v>
      </c>
      <c r="G7" s="14">
        <v>155.5</v>
      </c>
      <c r="H7" s="55">
        <v>0.7197</v>
      </c>
      <c r="I7" s="56">
        <v>1</v>
      </c>
      <c r="J7" s="15"/>
      <c r="K7" s="15"/>
      <c r="L7" s="16">
        <f t="shared" si="0"/>
        <v>0</v>
      </c>
      <c r="M7" s="15"/>
      <c r="N7" s="15"/>
      <c r="O7" s="16">
        <f t="shared" si="1"/>
        <v>0</v>
      </c>
      <c r="P7" s="15"/>
      <c r="Q7" s="17"/>
      <c r="R7" s="16">
        <f t="shared" si="2"/>
        <v>0</v>
      </c>
      <c r="S7" s="53"/>
      <c r="T7" s="15"/>
      <c r="U7" s="16">
        <f t="shared" si="3"/>
        <v>0</v>
      </c>
      <c r="V7" s="14"/>
      <c r="W7" s="15"/>
      <c r="X7" s="16">
        <f t="shared" si="4"/>
        <v>0</v>
      </c>
      <c r="Y7" s="14"/>
      <c r="Z7" s="15"/>
      <c r="AA7" s="16">
        <f t="shared" si="5"/>
        <v>0</v>
      </c>
      <c r="AB7" s="14">
        <v>405</v>
      </c>
      <c r="AC7" s="15"/>
      <c r="AD7" s="16">
        <f t="shared" si="6"/>
        <v>405</v>
      </c>
      <c r="AE7" s="18">
        <v>450</v>
      </c>
      <c r="AF7" s="18"/>
      <c r="AG7" s="16">
        <f t="shared" si="7"/>
        <v>450</v>
      </c>
      <c r="AH7" s="18">
        <v>500</v>
      </c>
      <c r="AI7" s="18"/>
      <c r="AJ7" s="16">
        <f t="shared" si="8"/>
        <v>500</v>
      </c>
      <c r="AK7" s="19">
        <f t="shared" si="10"/>
        <v>500</v>
      </c>
      <c r="AL7" s="57">
        <f t="shared" si="11"/>
        <v>359.85</v>
      </c>
      <c r="AM7" s="58">
        <f t="shared" si="9"/>
        <v>1102.3</v>
      </c>
      <c r="AN7" s="59">
        <v>1</v>
      </c>
      <c r="AO7" s="76"/>
    </row>
    <row r="8" spans="1:41" ht="13.5" customHeight="1">
      <c r="A8" s="11"/>
      <c r="B8" s="54"/>
      <c r="C8" s="15"/>
      <c r="D8" s="15"/>
      <c r="E8" s="69"/>
      <c r="F8" s="15"/>
      <c r="G8" s="14"/>
      <c r="H8" s="55"/>
      <c r="I8" s="56"/>
      <c r="J8" s="15"/>
      <c r="K8" s="15"/>
      <c r="L8" s="16">
        <f t="shared" si="0"/>
        <v>0</v>
      </c>
      <c r="M8" s="15"/>
      <c r="N8" s="15"/>
      <c r="O8" s="16">
        <f t="shared" si="1"/>
        <v>0</v>
      </c>
      <c r="P8" s="15"/>
      <c r="Q8" s="17"/>
      <c r="R8" s="16">
        <f t="shared" si="2"/>
        <v>0</v>
      </c>
      <c r="S8" s="53"/>
      <c r="T8" s="15"/>
      <c r="U8" s="16">
        <f t="shared" si="3"/>
        <v>0</v>
      </c>
      <c r="V8" s="14"/>
      <c r="W8" s="15"/>
      <c r="X8" s="16">
        <f t="shared" si="4"/>
        <v>0</v>
      </c>
      <c r="Y8" s="14"/>
      <c r="Z8" s="15"/>
      <c r="AA8" s="16">
        <f t="shared" si="5"/>
        <v>0</v>
      </c>
      <c r="AB8" s="14"/>
      <c r="AC8" s="15"/>
      <c r="AD8" s="16">
        <f t="shared" si="6"/>
        <v>0</v>
      </c>
      <c r="AE8" s="18"/>
      <c r="AF8" s="18"/>
      <c r="AG8" s="16">
        <f t="shared" si="7"/>
        <v>0</v>
      </c>
      <c r="AH8" s="18"/>
      <c r="AI8" s="18"/>
      <c r="AJ8" s="16">
        <f t="shared" si="8"/>
        <v>0</v>
      </c>
      <c r="AK8" s="19"/>
      <c r="AL8" s="57"/>
      <c r="AM8" s="58">
        <f t="shared" si="9"/>
        <v>0</v>
      </c>
      <c r="AN8" s="59"/>
      <c r="AO8" s="20"/>
    </row>
    <row r="9" spans="1:41" ht="13.5" customHeight="1">
      <c r="A9" s="11" t="s">
        <v>24</v>
      </c>
      <c r="B9" s="54"/>
      <c r="C9" s="15">
        <v>34</v>
      </c>
      <c r="D9" s="15"/>
      <c r="E9" s="69" t="s">
        <v>50</v>
      </c>
      <c r="F9" s="15">
        <v>275</v>
      </c>
      <c r="G9" s="14">
        <v>257</v>
      </c>
      <c r="H9" s="55">
        <v>0.55405</v>
      </c>
      <c r="I9" s="56">
        <v>1</v>
      </c>
      <c r="J9" s="15"/>
      <c r="K9" s="15"/>
      <c r="L9" s="16">
        <f t="shared" si="0"/>
        <v>0</v>
      </c>
      <c r="M9" s="15"/>
      <c r="N9" s="15"/>
      <c r="O9" s="16">
        <f t="shared" si="1"/>
        <v>0</v>
      </c>
      <c r="P9" s="15"/>
      <c r="Q9" s="17"/>
      <c r="R9" s="16">
        <f t="shared" si="2"/>
        <v>0</v>
      </c>
      <c r="S9" s="53"/>
      <c r="T9" s="15"/>
      <c r="U9" s="16">
        <f t="shared" si="3"/>
        <v>0</v>
      </c>
      <c r="V9" s="14"/>
      <c r="W9" s="15"/>
      <c r="X9" s="16">
        <f t="shared" si="4"/>
        <v>0</v>
      </c>
      <c r="Y9" s="14"/>
      <c r="Z9" s="15"/>
      <c r="AA9" s="16">
        <f t="shared" si="5"/>
        <v>0</v>
      </c>
      <c r="AB9" s="14">
        <v>605</v>
      </c>
      <c r="AC9" s="15"/>
      <c r="AD9" s="16">
        <f t="shared" si="6"/>
        <v>605</v>
      </c>
      <c r="AE9" s="18">
        <v>650</v>
      </c>
      <c r="AF9" s="18">
        <v>1</v>
      </c>
      <c r="AG9" s="16">
        <f t="shared" si="7"/>
        <v>0</v>
      </c>
      <c r="AH9" s="18">
        <v>0</v>
      </c>
      <c r="AI9" s="18">
        <v>1</v>
      </c>
      <c r="AJ9" s="16">
        <f t="shared" si="8"/>
        <v>0</v>
      </c>
      <c r="AK9" s="19">
        <f t="shared" si="10"/>
        <v>605</v>
      </c>
      <c r="AL9" s="57">
        <f t="shared" si="11"/>
        <v>335.20025000000004</v>
      </c>
      <c r="AM9" s="58">
        <f t="shared" si="9"/>
        <v>1333.7830000000001</v>
      </c>
      <c r="AN9" s="59">
        <v>1</v>
      </c>
      <c r="AO9" s="74" t="s">
        <v>141</v>
      </c>
    </row>
    <row r="10" spans="1:41" ht="13.5" customHeight="1">
      <c r="A10" s="11"/>
      <c r="B10" s="54"/>
      <c r="C10" s="15"/>
      <c r="D10" s="15"/>
      <c r="E10" s="15"/>
      <c r="F10" s="15"/>
      <c r="G10" s="14"/>
      <c r="H10" s="55"/>
      <c r="I10" s="56"/>
      <c r="J10" s="15"/>
      <c r="K10" s="15"/>
      <c r="L10" s="16">
        <f t="shared" si="0"/>
        <v>0</v>
      </c>
      <c r="M10" s="15"/>
      <c r="N10" s="15"/>
      <c r="O10" s="16">
        <f t="shared" si="1"/>
        <v>0</v>
      </c>
      <c r="P10" s="15"/>
      <c r="Q10" s="17"/>
      <c r="R10" s="16">
        <f t="shared" si="2"/>
        <v>0</v>
      </c>
      <c r="S10" s="53"/>
      <c r="T10" s="15"/>
      <c r="U10" s="16">
        <f t="shared" si="3"/>
        <v>0</v>
      </c>
      <c r="V10" s="14"/>
      <c r="W10" s="15"/>
      <c r="X10" s="16">
        <f t="shared" si="4"/>
        <v>0</v>
      </c>
      <c r="Y10" s="14"/>
      <c r="Z10" s="15"/>
      <c r="AA10" s="16">
        <f t="shared" si="5"/>
        <v>0</v>
      </c>
      <c r="AB10" s="14"/>
      <c r="AC10" s="15"/>
      <c r="AD10" s="16">
        <f t="shared" si="6"/>
        <v>0</v>
      </c>
      <c r="AE10" s="18"/>
      <c r="AF10" s="18"/>
      <c r="AG10" s="16">
        <f t="shared" si="7"/>
        <v>0</v>
      </c>
      <c r="AH10" s="18"/>
      <c r="AI10" s="18"/>
      <c r="AJ10" s="16">
        <f t="shared" si="8"/>
        <v>0</v>
      </c>
      <c r="AK10" s="19"/>
      <c r="AL10" s="57"/>
      <c r="AM10" s="58">
        <f t="shared" si="9"/>
        <v>0</v>
      </c>
      <c r="AN10" s="59"/>
      <c r="AO10" s="20"/>
    </row>
    <row r="11" spans="1:41" ht="13.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</row>
    <row r="12" spans="1:41" ht="13.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</row>
    <row r="13" spans="1:41" ht="13.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</row>
    <row r="14" spans="1:41" ht="13.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</row>
    <row r="15" spans="1:41" ht="13.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</row>
    <row r="16" spans="1:41" ht="13.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</row>
    <row r="17" spans="1:41" ht="13.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</row>
    <row r="18" spans="1:41" ht="13.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</row>
    <row r="19" spans="1:41" ht="13.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</row>
    <row r="20" spans="1:41" ht="13.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</row>
    <row r="21" spans="1:41" ht="13.5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</row>
    <row r="22" spans="1:41" ht="13.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</row>
    <row r="23" spans="1:41" ht="13.5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</row>
    <row r="24" spans="1:41" ht="13.5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</row>
    <row r="25" spans="1:41" ht="13.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</row>
    <row r="26" spans="1:41" ht="13.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</row>
    <row r="27" spans="1:41" ht="13.5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</row>
    <row r="28" spans="1:41" ht="13.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</row>
    <row r="29" spans="1:41" ht="13.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</row>
    <row r="30" spans="1:41" ht="13.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</row>
    <row r="31" spans="1:41" ht="13.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</row>
    <row r="32" spans="1:41" ht="13.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</row>
    <row r="33" spans="1:41" ht="13.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</row>
    <row r="34" spans="1:41" ht="13.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</row>
    <row r="35" spans="1:41" ht="13.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</row>
    <row r="36" spans="1:41" ht="13.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</row>
    <row r="37" spans="1:41" ht="13.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</row>
    <row r="38" spans="1:41" ht="13.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</row>
    <row r="39" spans="1:41" ht="13.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</row>
    <row r="40" spans="1:41" ht="13.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</row>
    <row r="41" spans="1:41" ht="13.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</row>
    <row r="42" spans="1:41" ht="13.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</row>
    <row r="43" spans="1:41" ht="13.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</row>
    <row r="44" spans="1:41" ht="13.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</row>
    <row r="45" spans="1:41" ht="13.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</row>
    <row r="46" spans="1:41" ht="13.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</row>
    <row r="47" spans="1:41" ht="13.5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</row>
    <row r="48" spans="1:41" ht="13.5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</row>
    <row r="49" spans="1:41" ht="13.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</row>
    <row r="50" spans="1:41" ht="13.5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</row>
    <row r="51" spans="1:41" ht="13.5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</row>
    <row r="52" spans="1:41" ht="13.5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</row>
    <row r="53" spans="1:41" ht="13.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</row>
    <row r="54" spans="1:41" ht="13.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</row>
    <row r="55" spans="1:41" ht="13.5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</row>
    <row r="56" spans="1:41" ht="13.5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</row>
    <row r="57" spans="1:41" ht="13.5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</row>
    <row r="58" spans="1:41" ht="13.5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</row>
    <row r="59" spans="1:41" ht="13.5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</row>
    <row r="60" spans="1:41" ht="13.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</row>
    <row r="61" spans="1:41" ht="13.5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</row>
    <row r="62" spans="1:41" ht="13.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</row>
    <row r="63" spans="1:41" ht="13.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</row>
    <row r="64" spans="1:41" ht="13.5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</row>
    <row r="65" spans="1:41" ht="13.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</row>
    <row r="66" spans="1:41" ht="13.5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</row>
    <row r="67" spans="1:41" ht="13.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</row>
    <row r="68" spans="1:41" ht="13.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</row>
    <row r="69" spans="1:41" ht="13.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</row>
    <row r="70" spans="1:41" ht="13.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</row>
    <row r="71" spans="1:41" ht="13.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</row>
    <row r="72" spans="1:41" ht="13.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</row>
    <row r="73" spans="1:41" ht="13.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</row>
    <row r="74" spans="1:41" ht="13.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</row>
    <row r="75" spans="1:41" ht="13.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</row>
    <row r="76" spans="1:41" ht="13.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</row>
    <row r="77" spans="1:41" ht="13.5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</row>
    <row r="78" spans="1:41" ht="13.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</row>
    <row r="79" spans="1:41" ht="13.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</row>
    <row r="80" spans="1:41" ht="13.5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</row>
    <row r="81" spans="1:41" ht="13.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</row>
    <row r="82" spans="1:41" ht="13.5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</row>
    <row r="83" spans="1:41" ht="13.5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</row>
    <row r="84" spans="1:41" ht="13.5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</row>
    <row r="85" spans="1:41" ht="13.5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</row>
    <row r="86" spans="1:41" ht="13.5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</row>
    <row r="87" spans="1:41" ht="13.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</row>
    <row r="88" spans="1:41" ht="12.7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</row>
    <row r="89" spans="1:41" ht="12.7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</row>
    <row r="90" spans="1:41" ht="12.7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</row>
    <row r="91" spans="1:41" ht="12.7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</row>
    <row r="92" spans="1:41" ht="12.7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</row>
    <row r="93" spans="1:41" ht="12.7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</row>
    <row r="94" spans="1:41" ht="12.7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</row>
    <row r="95" spans="1:41" ht="12.7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</row>
    <row r="96" spans="1:41" ht="12.7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</row>
    <row r="97" spans="1:41" ht="12.7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</row>
    <row r="98" spans="1:41" ht="12.7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</row>
    <row r="99" spans="1:41" ht="12.7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</row>
  </sheetData>
  <printOptions horizontalCentered="1" verticalCentered="1"/>
  <pageMargins left="0.25" right="0.46" top="0.55" bottom="0" header="0.37" footer="0.29"/>
  <pageSetup horizontalDpi="300" verticalDpi="300" orientation="landscape" scale="64" r:id="rId1"/>
  <headerFooter alignWithMargins="0">
    <oddHeader>&amp;LDeadlift only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Stone</dc:creator>
  <cp:keywords/>
  <dc:description/>
  <cp:lastModifiedBy>Amy Jackson</cp:lastModifiedBy>
  <cp:lastPrinted>2008-02-28T16:39:20Z</cp:lastPrinted>
  <dcterms:created xsi:type="dcterms:W3CDTF">2008-01-08T19:04:32Z</dcterms:created>
  <dcterms:modified xsi:type="dcterms:W3CDTF">2008-02-28T16:41:45Z</dcterms:modified>
  <cp:category/>
  <cp:version/>
  <cp:contentType/>
  <cp:contentStatus/>
</cp:coreProperties>
</file>