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1">'AAPF'!$A$1:$AT$152</definedName>
    <definedName name="_xlnm.Print_Area" localSheetId="0">'APF'!$A$1:$AT$163</definedName>
    <definedName name="_xlnm.Print_Titles" localSheetId="1">'AAPF'!$A:$H,'AAPF'!$1:$1</definedName>
    <definedName name="_xlnm.Print_Titles" localSheetId="0">'APF'!$A:$H,'APF'!$1:$1</definedName>
    <definedName name="Z_6FB3CCCC_B7B8_4A43_9951_24B5FAF2CEAA_.wvu.PrintArea" localSheetId="1" hidden="1">'AAPF'!$A$1:$AT$17</definedName>
    <definedName name="Z_6FB3CCCC_B7B8_4A43_9951_24B5FAF2CEAA_.wvu.PrintArea" localSheetId="0" hidden="1">'APF'!$A$1:$AT$18</definedName>
    <definedName name="Z_6FB3CCCC_B7B8_4A43_9951_24B5FAF2CEAA_.wvu.PrintTitles" localSheetId="1" hidden="1">'AAPF'!$A:$H,'AAPF'!$1:$1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<sst xmlns="http://schemas.openxmlformats.org/spreadsheetml/2006/main" count="274" uniqueCount="85">
  <si>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</si>
  <si>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</si>
  <si>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</si>
  <si>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</si>
  <si>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</si>
  <si>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</si>
  <si>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</si>
  <si>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</si>
  <si>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</si>
  <si>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</si>
  <si>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</si>
  <si>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</si>
  <si>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</si>
  <si>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</si>
  <si>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</si>
  <si>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</si>
  <si>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</si>
  <si>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</si>
  <si>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</si>
  <si>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</si>
  <si>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</si>
  <si>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</si>
  <si>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</si>
  <si>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</si>
  <si>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</si>
  <si>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</si>
  <si>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TOTAL IN Pounds</t>
  </si>
  <si>
    <t>TOTAL IN Kilos</t>
  </si>
  <si>
    <t>Co-EFF</t>
  </si>
  <si>
    <t>Full Power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</si>
  <si>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</si>
  <si>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</si>
  <si>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</si>
  <si>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</si>
  <si>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</si>
  <si>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</si>
  <si>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Open 148</t>
  </si>
  <si>
    <t>Men's Open 165</t>
  </si>
  <si>
    <t>Men's Open 181</t>
  </si>
  <si>
    <t>Men's Open 198</t>
  </si>
  <si>
    <t>Men's Open 220</t>
  </si>
  <si>
    <t>Men's Open 242</t>
  </si>
  <si>
    <t>Men's Open 275</t>
  </si>
  <si>
    <t>Men's Open 308</t>
  </si>
  <si>
    <t>Men's Open SHW</t>
  </si>
  <si>
    <t>Junior/Teen 181</t>
  </si>
  <si>
    <t>Women's Masters 181</t>
  </si>
  <si>
    <t>Women's Open 114</t>
  </si>
  <si>
    <t>Women's Open 148</t>
  </si>
  <si>
    <t>Push/Pull Only</t>
  </si>
  <si>
    <t>Bench Only</t>
  </si>
  <si>
    <t>Junior/Teen SHW</t>
  </si>
  <si>
    <t>Mark Breland</t>
  </si>
  <si>
    <t>J/T</t>
  </si>
  <si>
    <t>SHW</t>
  </si>
  <si>
    <t>Hannah Johnson</t>
  </si>
  <si>
    <t>WO</t>
  </si>
  <si>
    <t>Buddy Nichols</t>
  </si>
  <si>
    <t>MM</t>
  </si>
  <si>
    <t>Mark Ferris</t>
  </si>
  <si>
    <t>Ron Sutton</t>
  </si>
  <si>
    <t>Jason Creswell</t>
  </si>
  <si>
    <t>Derek Wilcox</t>
  </si>
  <si>
    <t>MO</t>
  </si>
  <si>
    <t>Andrew Smith</t>
  </si>
  <si>
    <t>Greg Snow</t>
  </si>
  <si>
    <t>Will Kuenzel</t>
  </si>
  <si>
    <t>Will Flattery</t>
  </si>
  <si>
    <t>Mark Schott</t>
  </si>
  <si>
    <t>Bill Flattery</t>
  </si>
  <si>
    <t>Zack Cisson</t>
  </si>
  <si>
    <t>Alex Wilson</t>
  </si>
  <si>
    <t>Men's Masters SHW</t>
  </si>
  <si>
    <t>John Robinson</t>
  </si>
  <si>
    <t>Bill Milner</t>
  </si>
  <si>
    <t>Stewart Hines</t>
  </si>
  <si>
    <t>Brian Pittman</t>
  </si>
  <si>
    <t>Karl Tillman</t>
  </si>
  <si>
    <t>Junior/Teen 308</t>
  </si>
  <si>
    <t>Dave Johnson</t>
  </si>
  <si>
    <t>Out</t>
  </si>
  <si>
    <t>Best Bench</t>
  </si>
  <si>
    <t>Best Female Lifter</t>
  </si>
  <si>
    <t>Best Male Lifter</t>
  </si>
  <si>
    <t>Guest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</si>
</sst>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40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textRotation="75"/>
      <protection locked="0"/>
    </xf>
    <xf numFmtId="0" fontId="1" fillId="33" borderId="11" xfId="0" applyFont="1" applyFill="1" applyBorder="1" applyAlignment="1" applyProtection="1">
      <alignment horizontal="center" vertical="center" textRotation="75"/>
      <protection locked="0"/>
    </xf>
    <xf numFmtId="0" fontId="1" fillId="33" borderId="11" xfId="0" applyFont="1" applyFill="1" applyBorder="1" applyAlignment="1">
      <alignment horizontal="center" vertical="center" textRotation="75"/>
    </xf>
    <xf numFmtId="2" fontId="1" fillId="33" borderId="11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>
      <alignment/>
    </xf>
    <xf numFmtId="0" fontId="2" fillId="34" borderId="11" xfId="0" applyFont="1" applyFill="1" applyBorder="1" applyAlignment="1" applyProtection="1">
      <alignment horizontal="center"/>
      <protection locked="0"/>
    </xf>
    <xf numFmtId="2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/>
      <protection locked="0"/>
    </xf>
    <xf numFmtId="2" fontId="2" fillId="34" borderId="11" xfId="0" applyNumberFormat="1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/>
    </xf>
    <xf numFmtId="164" fontId="2" fillId="34" borderId="14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2" fontId="1" fillId="35" borderId="15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2" fontId="2" fillId="36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"/>
      <protection locked="0"/>
    </xf>
    <xf numFmtId="0" fontId="2" fillId="36" borderId="16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34" borderId="11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/>
    </xf>
    <xf numFmtId="0" fontId="1" fillId="33" borderId="13" xfId="0" applyFont="1" applyFill="1" applyBorder="1" applyAlignment="1" applyProtection="1">
      <alignment horizontal="center" vertical="center" textRotation="75"/>
      <protection locked="0"/>
    </xf>
    <xf numFmtId="0" fontId="1" fillId="33" borderId="12" xfId="0" applyFont="1" applyFill="1" applyBorder="1" applyAlignment="1" applyProtection="1">
      <alignment horizontal="center" vertical="center" textRotation="75" wrapText="1"/>
      <protection locked="0"/>
    </xf>
    <xf numFmtId="0" fontId="1" fillId="35" borderId="15" xfId="0" applyFont="1" applyFill="1" applyBorder="1" applyAlignment="1">
      <alignment horizontal="center" vertical="center" textRotation="75" wrapText="1"/>
    </xf>
    <xf numFmtId="0" fontId="1" fillId="33" borderId="14" xfId="0" applyFont="1" applyFill="1" applyBorder="1" applyAlignment="1">
      <alignment horizontal="center" vertical="center" textRotation="75"/>
    </xf>
    <xf numFmtId="0" fontId="1" fillId="33" borderId="14" xfId="0" applyFont="1" applyFill="1" applyBorder="1" applyAlignment="1">
      <alignment horizontal="center" vertical="center" textRotation="75" wrapText="1"/>
    </xf>
    <xf numFmtId="0" fontId="1" fillId="33" borderId="18" xfId="0" applyFont="1" applyFill="1" applyBorder="1" applyAlignment="1">
      <alignment horizontal="center" vertical="center" textRotation="75" wrapText="1"/>
    </xf>
    <xf numFmtId="0" fontId="1" fillId="33" borderId="11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Fill="1" applyBorder="1" applyAlignment="1" applyProtection="1">
      <alignment horizontal="center"/>
      <protection/>
    </xf>
    <xf numFmtId="2" fontId="1" fillId="34" borderId="15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37" borderId="10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37" borderId="0" xfId="0" applyFont="1" applyFill="1" applyAlignment="1" applyProtection="1">
      <alignment/>
      <protection locked="0"/>
    </xf>
    <xf numFmtId="2" fontId="2" fillId="36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2" fillId="38" borderId="14" xfId="0" applyNumberFormat="1" applyFont="1" applyFill="1" applyBorder="1" applyAlignment="1">
      <alignment/>
    </xf>
    <xf numFmtId="164" fontId="2" fillId="38" borderId="13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2" fontId="2" fillId="37" borderId="10" xfId="0" applyNumberFormat="1" applyFont="1" applyFill="1" applyBorder="1" applyAlignment="1" applyProtection="1">
      <alignment horizontal="center"/>
      <protection/>
    </xf>
    <xf numFmtId="0" fontId="1" fillId="38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 horizontal="center"/>
      <protection locked="0"/>
    </xf>
    <xf numFmtId="2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166" fontId="2" fillId="38" borderId="0" xfId="0" applyNumberFormat="1" applyFont="1" applyFill="1" applyAlignment="1" applyProtection="1">
      <alignment horizontal="center"/>
      <protection locked="0"/>
    </xf>
    <xf numFmtId="164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66" fontId="2" fillId="36" borderId="11" xfId="0" applyNumberFormat="1" applyFont="1" applyFill="1" applyBorder="1" applyAlignment="1" applyProtection="1">
      <alignment horizontal="center"/>
      <protection locked="0"/>
    </xf>
    <xf numFmtId="164" fontId="2" fillId="36" borderId="1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2" fillId="36" borderId="15" xfId="0" applyNumberFormat="1" applyFont="1" applyFill="1" applyBorder="1" applyAlignment="1" applyProtection="1">
      <alignment horizontal="center"/>
      <protection locked="0"/>
    </xf>
    <xf numFmtId="0" fontId="2" fillId="36" borderId="17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2" fontId="2" fillId="34" borderId="11" xfId="0" applyNumberFormat="1" applyFont="1" applyFill="1" applyBorder="1" applyAlignment="1" applyProtection="1">
      <alignment horizontal="center"/>
      <protection/>
    </xf>
    <xf numFmtId="166" fontId="2" fillId="34" borderId="11" xfId="0" applyNumberFormat="1" applyFont="1" applyFill="1" applyBorder="1" applyAlignment="1" applyProtection="1">
      <alignment horizontal="center"/>
      <protection locked="0"/>
    </xf>
    <xf numFmtId="164" fontId="2" fillId="34" borderId="19" xfId="0" applyNumberFormat="1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2" fontId="2" fillId="35" borderId="11" xfId="0" applyNumberFormat="1" applyFont="1" applyFill="1" applyBorder="1" applyAlignment="1" applyProtection="1">
      <alignment horizontal="center"/>
      <protection locked="0"/>
    </xf>
    <xf numFmtId="2" fontId="2" fillId="35" borderId="11" xfId="0" applyNumberFormat="1" applyFont="1" applyFill="1" applyBorder="1" applyAlignment="1" applyProtection="1">
      <alignment horizontal="center"/>
      <protection/>
    </xf>
    <xf numFmtId="166" fontId="2" fillId="35" borderId="11" xfId="0" applyNumberFormat="1" applyFont="1" applyFill="1" applyBorder="1" applyAlignment="1" applyProtection="1">
      <alignment horizontal="center"/>
      <protection locked="0"/>
    </xf>
    <xf numFmtId="164" fontId="2" fillId="35" borderId="19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2" fontId="2" fillId="35" borderId="10" xfId="0" applyNumberFormat="1" applyFont="1" applyFill="1" applyBorder="1" applyAlignment="1" applyProtection="1">
      <alignment/>
      <protection locked="0"/>
    </xf>
    <xf numFmtId="2" fontId="2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 applyProtection="1">
      <alignment/>
      <protection locked="0"/>
    </xf>
    <xf numFmtId="2" fontId="2" fillId="35" borderId="14" xfId="0" applyNumberFormat="1" applyFont="1" applyFill="1" applyBorder="1" applyAlignment="1">
      <alignment/>
    </xf>
    <xf numFmtId="164" fontId="2" fillId="35" borderId="14" xfId="0" applyNumberFormat="1" applyFont="1" applyFill="1" applyBorder="1" applyAlignment="1">
      <alignment/>
    </xf>
    <xf numFmtId="164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166" fontId="2" fillId="0" borderId="11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164" fontId="2" fillId="34" borderId="13" xfId="0" applyNumberFormat="1" applyFont="1" applyFill="1" applyBorder="1" applyAlignment="1">
      <alignment/>
    </xf>
    <xf numFmtId="164" fontId="2" fillId="35" borderId="13" xfId="0" applyNumberFormat="1" applyFont="1" applyFill="1" applyBorder="1" applyAlignment="1">
      <alignment/>
    </xf>
    <xf numFmtId="2" fontId="2" fillId="35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C163"/>
  <sheetViews>
    <sheetView tabSelected="1" view="pageBreakPreview" zoomScaleNormal="110" zoomScaleSheetLayoutView="100" zoomScalePageLayoutView="0" workbookViewId="0" topLeftCell="A1">
      <pane ySplit="1" topLeftCell="A51" activePane="bottomLeft" state="frozen"/>
      <selection pane="topLeft" activeCell="A1" sqref="A1"/>
      <selection pane="bottomLeft" activeCell="AN131" sqref="AN131"/>
    </sheetView>
  </sheetViews>
  <sheetFormatPr defaultColWidth="9.140625" defaultRowHeight="12.75"/>
  <cols>
    <col min="1" max="1" width="22.7109375" style="13" customWidth="1"/>
    <col min="2" max="2" width="3.57421875" style="13" hidden="1" customWidth="1"/>
    <col min="3" max="4" width="9.7109375" style="13" hidden="1" customWidth="1"/>
    <col min="5" max="6" width="8.57421875" style="13" hidden="1" customWidth="1"/>
    <col min="7" max="8" width="7.140625" style="13" hidden="1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9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0" width="9.7109375" style="14" customWidth="1"/>
    <col min="41" max="41" width="9.7109375" style="14" hidden="1" customWidth="1"/>
    <col min="42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 hidden="1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1" ref="AM3:AM12">MAX(AF3,AI3,AL3)</f>
        <v>0</v>
      </c>
      <c r="AN3" s="36">
        <f aca="true" t="shared" si="2" ref="AN3:AN38">(AM3+AB3+R3)</f>
        <v>0</v>
      </c>
      <c r="AO3" s="17">
        <f aca="true" t="shared" si="3" ref="AO3:AO73">(AN3/2.2046)</f>
        <v>0</v>
      </c>
      <c r="AP3" s="37">
        <f aca="true" t="shared" si="4" ref="AP3:AP12">(AN3*E3)</f>
        <v>0</v>
      </c>
      <c r="AQ3" s="48">
        <f aca="true" t="shared" si="5" ref="AQ3:AQ12">IF(F3&gt;0,AP3*F3,AN3*E3)</f>
        <v>0</v>
      </c>
      <c r="AR3" s="34"/>
      <c r="AS3" s="65"/>
      <c r="AT3" s="65"/>
    </row>
    <row r="4" spans="1:46" s="38" customFormat="1" ht="12.75" hidden="1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6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7" ref="AB4:AB12">MAX(U4,X4,AA4)</f>
        <v>0</v>
      </c>
      <c r="AC4" s="75">
        <f aca="true" t="shared" si="8" ref="AC4:AC69">SUM(AB4,R4)</f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1"/>
        <v>0</v>
      </c>
      <c r="AN4" s="36">
        <f t="shared" si="2"/>
        <v>0</v>
      </c>
      <c r="AO4" s="17">
        <f t="shared" si="3"/>
        <v>0</v>
      </c>
      <c r="AP4" s="37">
        <f t="shared" si="4"/>
        <v>0</v>
      </c>
      <c r="AQ4" s="48">
        <f t="shared" si="5"/>
        <v>0</v>
      </c>
      <c r="AR4" s="34"/>
      <c r="AS4" s="65"/>
      <c r="AT4" s="65"/>
    </row>
    <row r="5" spans="1:46" s="38" customFormat="1" ht="12.75" hidden="1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6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7"/>
        <v>0</v>
      </c>
      <c r="AC5" s="75">
        <f t="shared" si="8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1"/>
        <v>0</v>
      </c>
      <c r="AN5" s="36">
        <f t="shared" si="2"/>
        <v>0</v>
      </c>
      <c r="AO5" s="17">
        <f t="shared" si="3"/>
        <v>0</v>
      </c>
      <c r="AP5" s="37">
        <f t="shared" si="4"/>
        <v>0</v>
      </c>
      <c r="AQ5" s="48">
        <f t="shared" si="5"/>
        <v>0</v>
      </c>
      <c r="AR5" s="34"/>
      <c r="AS5" s="65"/>
      <c r="AT5" s="65"/>
    </row>
    <row r="6" spans="1:46" s="38" customFormat="1" ht="12.75" hidden="1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6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7"/>
        <v>0</v>
      </c>
      <c r="AC6" s="75">
        <f t="shared" si="8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1"/>
        <v>0</v>
      </c>
      <c r="AN6" s="36">
        <f t="shared" si="2"/>
        <v>0</v>
      </c>
      <c r="AO6" s="17">
        <f t="shared" si="3"/>
        <v>0</v>
      </c>
      <c r="AP6" s="37">
        <f t="shared" si="4"/>
        <v>0</v>
      </c>
      <c r="AQ6" s="48">
        <f t="shared" si="5"/>
        <v>0</v>
      </c>
      <c r="AR6" s="34"/>
      <c r="AS6" s="65"/>
      <c r="AT6" s="65"/>
    </row>
    <row r="7" spans="1:46" s="38" customFormat="1" ht="12.75" hidden="1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6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7"/>
        <v>0</v>
      </c>
      <c r="AC7" s="75">
        <f t="shared" si="8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1"/>
        <v>0</v>
      </c>
      <c r="AN7" s="36">
        <f t="shared" si="2"/>
        <v>0</v>
      </c>
      <c r="AO7" s="17">
        <f t="shared" si="3"/>
        <v>0</v>
      </c>
      <c r="AP7" s="37">
        <f t="shared" si="4"/>
        <v>0</v>
      </c>
      <c r="AQ7" s="48">
        <f t="shared" si="5"/>
        <v>0</v>
      </c>
      <c r="AR7" s="34"/>
      <c r="AS7" s="65"/>
      <c r="AT7" s="65"/>
    </row>
    <row r="8" spans="1:46" s="38" customFormat="1" ht="12.75" hidden="1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6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7"/>
        <v>0</v>
      </c>
      <c r="AC8" s="75">
        <f t="shared" si="8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1"/>
        <v>0</v>
      </c>
      <c r="AN8" s="36">
        <f t="shared" si="2"/>
        <v>0</v>
      </c>
      <c r="AO8" s="17">
        <f t="shared" si="3"/>
        <v>0</v>
      </c>
      <c r="AP8" s="37">
        <f t="shared" si="4"/>
        <v>0</v>
      </c>
      <c r="AQ8" s="48">
        <f t="shared" si="5"/>
        <v>0</v>
      </c>
      <c r="AR8" s="34"/>
      <c r="AS8" s="65"/>
      <c r="AT8" s="65"/>
    </row>
    <row r="9" spans="1:46" s="38" customFormat="1" ht="12.75" hidden="1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6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7"/>
        <v>0</v>
      </c>
      <c r="AC9" s="75">
        <f t="shared" si="8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1"/>
        <v>0</v>
      </c>
      <c r="AN9" s="36">
        <f t="shared" si="2"/>
        <v>0</v>
      </c>
      <c r="AO9" s="17">
        <f t="shared" si="3"/>
        <v>0</v>
      </c>
      <c r="AP9" s="37">
        <f t="shared" si="4"/>
        <v>0</v>
      </c>
      <c r="AQ9" s="48">
        <f t="shared" si="5"/>
        <v>0</v>
      </c>
      <c r="AR9" s="34"/>
      <c r="AS9" s="65"/>
      <c r="AT9" s="65"/>
    </row>
    <row r="10" spans="1:46" s="38" customFormat="1" ht="12.75" hidden="1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6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7"/>
        <v>0</v>
      </c>
      <c r="AC10" s="75">
        <f t="shared" si="8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1"/>
        <v>0</v>
      </c>
      <c r="AN10" s="36">
        <f t="shared" si="2"/>
        <v>0</v>
      </c>
      <c r="AO10" s="17">
        <f t="shared" si="3"/>
        <v>0</v>
      </c>
      <c r="AP10" s="37">
        <f t="shared" si="4"/>
        <v>0</v>
      </c>
      <c r="AQ10" s="48">
        <f t="shared" si="5"/>
        <v>0</v>
      </c>
      <c r="AR10" s="34"/>
      <c r="AS10" s="65"/>
      <c r="AT10" s="65"/>
    </row>
    <row r="11" spans="1:46" s="38" customFormat="1" ht="12.75" hidden="1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6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7"/>
        <v>0</v>
      </c>
      <c r="AC11" s="75">
        <f t="shared" si="8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1"/>
        <v>0</v>
      </c>
      <c r="AN11" s="36">
        <f t="shared" si="2"/>
        <v>0</v>
      </c>
      <c r="AO11" s="17">
        <f t="shared" si="3"/>
        <v>0</v>
      </c>
      <c r="AP11" s="37">
        <f t="shared" si="4"/>
        <v>0</v>
      </c>
      <c r="AQ11" s="48">
        <f t="shared" si="5"/>
        <v>0</v>
      </c>
      <c r="AR11" s="34"/>
      <c r="AS11" s="65"/>
      <c r="AT11" s="65"/>
    </row>
    <row r="12" spans="1:46" s="38" customFormat="1" ht="12.75" hidden="1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6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7"/>
        <v>0</v>
      </c>
      <c r="AC12" s="75">
        <f t="shared" si="8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1"/>
        <v>0</v>
      </c>
      <c r="AN12" s="36">
        <f t="shared" si="2"/>
        <v>0</v>
      </c>
      <c r="AO12" s="17">
        <f t="shared" si="3"/>
        <v>0</v>
      </c>
      <c r="AP12" s="37">
        <f t="shared" si="4"/>
        <v>0</v>
      </c>
      <c r="AQ12" s="48">
        <f t="shared" si="5"/>
        <v>0</v>
      </c>
      <c r="AR12" s="34"/>
      <c r="AS12" s="65"/>
      <c r="AT12" s="65"/>
    </row>
    <row r="13" spans="1:46" s="38" customFormat="1" ht="15" customHeight="1" hidden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 hidden="1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 t="shared" si="8"/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 t="shared" si="2"/>
        <v>0</v>
      </c>
      <c r="AO14" s="17">
        <f t="shared" si="3"/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 t="s">
        <v>60</v>
      </c>
      <c r="B16" s="5">
        <v>45</v>
      </c>
      <c r="C16" s="86">
        <v>191.9</v>
      </c>
      <c r="D16" s="71">
        <f>C16/2.2046</f>
        <v>87.04526898303547</v>
      </c>
      <c r="E16" s="87">
        <v>0.6238</v>
      </c>
      <c r="F16" s="88">
        <v>1.055</v>
      </c>
      <c r="G16" s="32" t="s">
        <v>58</v>
      </c>
      <c r="H16" s="7">
        <v>198</v>
      </c>
      <c r="I16" s="8"/>
      <c r="J16" s="5"/>
      <c r="K16" s="9"/>
      <c r="L16" s="6"/>
      <c r="M16" s="5"/>
      <c r="N16" s="9"/>
      <c r="O16" s="6"/>
      <c r="P16" s="5"/>
      <c r="Q16" s="9"/>
      <c r="R16" s="26">
        <v>315</v>
      </c>
      <c r="S16" s="8"/>
      <c r="T16" s="5"/>
      <c r="U16" s="9"/>
      <c r="V16" s="6"/>
      <c r="W16" s="5"/>
      <c r="X16" s="9"/>
      <c r="Y16" s="6"/>
      <c r="Z16" s="5"/>
      <c r="AA16" s="9"/>
      <c r="AB16" s="26">
        <v>310</v>
      </c>
      <c r="AC16" s="75">
        <f>SUM(AB16,R16)</f>
        <v>625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v>320</v>
      </c>
      <c r="AN16" s="36">
        <f>(AM16+AB16+R16)</f>
        <v>945</v>
      </c>
      <c r="AO16" s="17">
        <f>(AN16/2.2046)</f>
        <v>428.6491880613263</v>
      </c>
      <c r="AP16" s="37">
        <f>(AN16*E16)</f>
        <v>589.491</v>
      </c>
      <c r="AQ16" s="48">
        <f>IF(F16&gt;0,AP16*F16,AN16*E16)</f>
        <v>621.913005</v>
      </c>
      <c r="AR16" s="5">
        <v>45</v>
      </c>
      <c r="AS16" s="66">
        <v>1</v>
      </c>
      <c r="AT16" s="66"/>
    </row>
    <row r="17" spans="1:46" ht="15" customHeight="1">
      <c r="A17" s="30" t="s">
        <v>57</v>
      </c>
      <c r="B17" s="5">
        <v>45</v>
      </c>
      <c r="C17" s="86">
        <v>195.8</v>
      </c>
      <c r="D17" s="71">
        <f>C17/2.2046</f>
        <v>88.8142973782092</v>
      </c>
      <c r="E17" s="87">
        <v>0.6165</v>
      </c>
      <c r="F17" s="88">
        <v>1.055</v>
      </c>
      <c r="G17" s="32" t="s">
        <v>58</v>
      </c>
      <c r="H17" s="7">
        <v>198</v>
      </c>
      <c r="I17" s="8"/>
      <c r="J17" s="5"/>
      <c r="K17" s="9"/>
      <c r="L17" s="6"/>
      <c r="M17" s="5"/>
      <c r="N17" s="9"/>
      <c r="O17" s="6"/>
      <c r="P17" s="5"/>
      <c r="Q17" s="9"/>
      <c r="R17" s="26">
        <f>IF(COUNT(J17,M17)&gt;2,"out",MAX(K17,N17,Q17))</f>
        <v>0</v>
      </c>
      <c r="S17" s="8"/>
      <c r="T17" s="5"/>
      <c r="U17" s="9"/>
      <c r="V17" s="6"/>
      <c r="W17" s="5"/>
      <c r="X17" s="9"/>
      <c r="Y17" s="6"/>
      <c r="Z17" s="5"/>
      <c r="AA17" s="9"/>
      <c r="AB17" s="26">
        <f>MAX(U17,X17,AA17)</f>
        <v>0</v>
      </c>
      <c r="AC17" s="75">
        <f t="shared" si="8"/>
        <v>0</v>
      </c>
      <c r="AD17" s="6"/>
      <c r="AE17" s="5"/>
      <c r="AF17" s="9"/>
      <c r="AG17" s="6"/>
      <c r="AH17" s="5"/>
      <c r="AI17" s="9"/>
      <c r="AJ17" s="6"/>
      <c r="AK17" s="5"/>
      <c r="AL17" s="9"/>
      <c r="AM17" s="26">
        <f>MAX(AF17,AI17,AL17)</f>
        <v>0</v>
      </c>
      <c r="AN17" s="36">
        <f t="shared" si="2"/>
        <v>0</v>
      </c>
      <c r="AO17" s="17">
        <f t="shared" si="3"/>
        <v>0</v>
      </c>
      <c r="AP17" s="37">
        <f>(AN17*E17)</f>
        <v>0</v>
      </c>
      <c r="AQ17" s="48">
        <f>IF(F17&gt;0,AP17*F17,AN17*E17)</f>
        <v>0</v>
      </c>
      <c r="AR17" s="5">
        <v>45</v>
      </c>
      <c r="AS17" s="66"/>
      <c r="AT17" s="66" t="s">
        <v>80</v>
      </c>
    </row>
    <row r="18" spans="1:46" ht="15" customHeight="1" hidden="1">
      <c r="A18" s="85" t="s">
        <v>32</v>
      </c>
      <c r="B18" s="5"/>
      <c r="C18" s="86"/>
      <c r="D18" s="70"/>
      <c r="E18" s="87"/>
      <c r="F18" s="88"/>
      <c r="G18" s="32"/>
      <c r="H18" s="7"/>
      <c r="I18" s="8"/>
      <c r="J18" s="5"/>
      <c r="K18" s="9"/>
      <c r="L18" s="6"/>
      <c r="M18" s="5"/>
      <c r="N18" s="9"/>
      <c r="O18" s="6"/>
      <c r="P18" s="5"/>
      <c r="Q18" s="9"/>
      <c r="R18" s="26"/>
      <c r="S18" s="8"/>
      <c r="T18" s="5"/>
      <c r="U18" s="9"/>
      <c r="V18" s="6"/>
      <c r="W18" s="5"/>
      <c r="X18" s="9"/>
      <c r="Y18" s="6"/>
      <c r="Z18" s="5"/>
      <c r="AA18" s="9"/>
      <c r="AB18" s="26"/>
      <c r="AC18" s="75"/>
      <c r="AD18" s="6"/>
      <c r="AE18" s="5"/>
      <c r="AF18" s="9"/>
      <c r="AG18" s="6"/>
      <c r="AH18" s="5"/>
      <c r="AI18" s="9"/>
      <c r="AJ18" s="6"/>
      <c r="AK18" s="5"/>
      <c r="AL18" s="9"/>
      <c r="AM18" s="26"/>
      <c r="AN18" s="36"/>
      <c r="AO18" s="17"/>
      <c r="AP18" s="37"/>
      <c r="AQ18" s="48"/>
      <c r="AR18" s="5"/>
      <c r="AS18" s="66"/>
      <c r="AT18" s="66"/>
    </row>
    <row r="19" spans="1:46" s="38" customFormat="1" ht="12.75" hidden="1">
      <c r="A19" s="28"/>
      <c r="B19" s="34"/>
      <c r="C19" s="42"/>
      <c r="D19" s="71">
        <f>C19/2.2046</f>
        <v>0</v>
      </c>
      <c r="E19" s="84"/>
      <c r="F19" s="57"/>
      <c r="G19" s="58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>
        <f>IF(COUNT(J19,M19)&gt;2,"out",MAX(K19,N19,Q19))</f>
        <v>0</v>
      </c>
      <c r="S19" s="33"/>
      <c r="T19" s="34"/>
      <c r="U19" s="35"/>
      <c r="V19" s="12"/>
      <c r="W19" s="34"/>
      <c r="X19" s="35"/>
      <c r="Y19" s="12"/>
      <c r="Z19" s="34"/>
      <c r="AA19" s="35"/>
      <c r="AB19" s="26">
        <f>MAX(U19,X19,AA19)</f>
        <v>0</v>
      </c>
      <c r="AC19" s="75">
        <f t="shared" si="8"/>
        <v>0</v>
      </c>
      <c r="AD19" s="12"/>
      <c r="AE19" s="34"/>
      <c r="AF19" s="35"/>
      <c r="AG19" s="12"/>
      <c r="AH19" s="34"/>
      <c r="AI19" s="35"/>
      <c r="AJ19" s="12"/>
      <c r="AK19" s="34"/>
      <c r="AL19" s="35"/>
      <c r="AM19" s="26">
        <f>MAX(AF19,AI19,AL19)</f>
        <v>0</v>
      </c>
      <c r="AN19" s="36">
        <f t="shared" si="2"/>
        <v>0</v>
      </c>
      <c r="AO19" s="17">
        <f t="shared" si="3"/>
        <v>0</v>
      </c>
      <c r="AP19" s="37">
        <f>(AN19*E19)</f>
        <v>0</v>
      </c>
      <c r="AQ19" s="48">
        <f>IF(F19&gt;0,AP19*F19,AN19*E19)</f>
        <v>0</v>
      </c>
      <c r="AR19" s="34"/>
      <c r="AS19" s="65"/>
      <c r="AT19" s="65"/>
    </row>
    <row r="20" spans="1:237" s="25" customFormat="1" ht="15" customHeight="1">
      <c r="A20" s="89" t="s">
        <v>33</v>
      </c>
      <c r="B20" s="31"/>
      <c r="C20" s="29"/>
      <c r="D20" s="70"/>
      <c r="E20" s="87"/>
      <c r="F20" s="88"/>
      <c r="G20" s="32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/>
      <c r="S20" s="33"/>
      <c r="T20" s="34"/>
      <c r="U20" s="35"/>
      <c r="V20" s="12"/>
      <c r="W20" s="34"/>
      <c r="X20" s="35"/>
      <c r="Y20" s="12"/>
      <c r="Z20" s="34"/>
      <c r="AA20" s="35"/>
      <c r="AB20" s="26"/>
      <c r="AC20" s="75"/>
      <c r="AD20" s="12"/>
      <c r="AE20" s="34"/>
      <c r="AF20" s="35"/>
      <c r="AG20" s="12"/>
      <c r="AH20" s="34"/>
      <c r="AI20" s="35"/>
      <c r="AJ20" s="12"/>
      <c r="AK20" s="34"/>
      <c r="AL20" s="35"/>
      <c r="AM20" s="26"/>
      <c r="AN20" s="36"/>
      <c r="AO20" s="17"/>
      <c r="AP20" s="37"/>
      <c r="AQ20" s="48"/>
      <c r="AR20" s="31"/>
      <c r="AS20" s="65"/>
      <c r="AT20" s="65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</row>
    <row r="21" spans="1:46" s="38" customFormat="1" ht="12.75">
      <c r="A21" s="28" t="s">
        <v>76</v>
      </c>
      <c r="B21" s="34">
        <v>41</v>
      </c>
      <c r="C21" s="42">
        <v>227.2</v>
      </c>
      <c r="D21" s="71">
        <f>C21/2.2046</f>
        <v>103.05724394447971</v>
      </c>
      <c r="E21" s="84">
        <v>0.5746</v>
      </c>
      <c r="F21" s="57">
        <v>1.01</v>
      </c>
      <c r="G21" s="58" t="s">
        <v>58</v>
      </c>
      <c r="H21" s="11">
        <v>242</v>
      </c>
      <c r="I21" s="33"/>
      <c r="J21" s="34"/>
      <c r="K21" s="35"/>
      <c r="L21" s="12"/>
      <c r="M21" s="34"/>
      <c r="N21" s="35"/>
      <c r="O21" s="12"/>
      <c r="P21" s="34"/>
      <c r="Q21" s="35"/>
      <c r="R21" s="26">
        <v>265</v>
      </c>
      <c r="S21" s="33"/>
      <c r="T21" s="34"/>
      <c r="U21" s="35"/>
      <c r="V21" s="12"/>
      <c r="W21" s="34"/>
      <c r="X21" s="35"/>
      <c r="Y21" s="12"/>
      <c r="Z21" s="34"/>
      <c r="AA21" s="35"/>
      <c r="AB21" s="26">
        <v>410</v>
      </c>
      <c r="AC21" s="75">
        <f>SUM(AB21,R21)</f>
        <v>675</v>
      </c>
      <c r="AD21" s="12"/>
      <c r="AE21" s="34"/>
      <c r="AF21" s="35"/>
      <c r="AG21" s="12"/>
      <c r="AH21" s="34"/>
      <c r="AI21" s="35"/>
      <c r="AJ21" s="12"/>
      <c r="AK21" s="34"/>
      <c r="AL21" s="35"/>
      <c r="AM21" s="26">
        <v>340</v>
      </c>
      <c r="AN21" s="36">
        <f>(AM21+AB21+R21)</f>
        <v>1015</v>
      </c>
      <c r="AO21" s="17">
        <f>(AN21/2.2046)</f>
        <v>460.4009797695727</v>
      </c>
      <c r="AP21" s="37">
        <f>(AN21*E21)</f>
        <v>583.219</v>
      </c>
      <c r="AQ21" s="48">
        <f>IF(F21&gt;0,AP21*F21,AN21*E21)</f>
        <v>589.05119</v>
      </c>
      <c r="AR21" s="34">
        <v>41</v>
      </c>
      <c r="AS21" s="65">
        <v>1</v>
      </c>
      <c r="AT21" s="65"/>
    </row>
    <row r="22" spans="1:46" s="38" customFormat="1" ht="12.75">
      <c r="A22" s="28" t="s">
        <v>75</v>
      </c>
      <c r="B22" s="34">
        <v>45</v>
      </c>
      <c r="C22" s="42">
        <v>230.5</v>
      </c>
      <c r="D22" s="71">
        <f>C22/2.2046</f>
        <v>104.55411412501134</v>
      </c>
      <c r="E22" s="84">
        <v>0.5715</v>
      </c>
      <c r="F22" s="57">
        <v>1.055</v>
      </c>
      <c r="G22" s="58" t="s">
        <v>58</v>
      </c>
      <c r="H22" s="11">
        <v>242</v>
      </c>
      <c r="I22" s="33"/>
      <c r="J22" s="34"/>
      <c r="K22" s="35"/>
      <c r="L22" s="12"/>
      <c r="M22" s="34"/>
      <c r="N22" s="35"/>
      <c r="O22" s="12"/>
      <c r="P22" s="34"/>
      <c r="Q22" s="35"/>
      <c r="R22" s="26">
        <v>530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v>330</v>
      </c>
      <c r="AC22" s="75">
        <f>SUM(AB22,R22)</f>
        <v>860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v>520</v>
      </c>
      <c r="AN22" s="36">
        <f>(AM22+AB22+R22)</f>
        <v>1380</v>
      </c>
      <c r="AO22" s="17">
        <f>(AN22/2.2046)</f>
        <v>625.9638936768574</v>
      </c>
      <c r="AP22" s="37">
        <f>(AN22*E22)</f>
        <v>788.67</v>
      </c>
      <c r="AQ22" s="48">
        <f>IF(F22&gt;0,AP22*F22,AN22*E22)</f>
        <v>832.04685</v>
      </c>
      <c r="AR22" s="34">
        <v>45</v>
      </c>
      <c r="AS22" s="65">
        <v>1</v>
      </c>
      <c r="AT22" s="65" t="s">
        <v>83</v>
      </c>
    </row>
    <row r="23" spans="1:46" s="38" customFormat="1" ht="12.75">
      <c r="A23" s="28" t="s">
        <v>59</v>
      </c>
      <c r="B23" s="34">
        <v>44</v>
      </c>
      <c r="C23" s="42">
        <v>237.2</v>
      </c>
      <c r="D23" s="71">
        <f>C23/2.2046</f>
        <v>107.5932141885149</v>
      </c>
      <c r="E23" s="84">
        <v>0.5661</v>
      </c>
      <c r="F23" s="57">
        <v>1.043</v>
      </c>
      <c r="G23" s="58" t="s">
        <v>58</v>
      </c>
      <c r="H23" s="11">
        <v>242</v>
      </c>
      <c r="I23" s="33"/>
      <c r="J23" s="34"/>
      <c r="K23" s="35"/>
      <c r="L23" s="12"/>
      <c r="M23" s="34"/>
      <c r="N23" s="35"/>
      <c r="O23" s="12"/>
      <c r="P23" s="34"/>
      <c r="Q23" s="35"/>
      <c r="R23" s="26">
        <f>IF(COUNT(J23,M23)&gt;2,"out",MAX(K23,N23,Q23))</f>
        <v>0</v>
      </c>
      <c r="S23" s="33"/>
      <c r="T23" s="34"/>
      <c r="U23" s="35"/>
      <c r="V23" s="12"/>
      <c r="W23" s="34"/>
      <c r="X23" s="35"/>
      <c r="Y23" s="12"/>
      <c r="Z23" s="34"/>
      <c r="AA23" s="35"/>
      <c r="AB23" s="26">
        <f>MAX(U23,X23,AA23)</f>
        <v>0</v>
      </c>
      <c r="AC23" s="75">
        <f t="shared" si="8"/>
        <v>0</v>
      </c>
      <c r="AD23" s="12"/>
      <c r="AE23" s="34"/>
      <c r="AF23" s="35"/>
      <c r="AG23" s="12"/>
      <c r="AH23" s="34"/>
      <c r="AI23" s="35"/>
      <c r="AJ23" s="12"/>
      <c r="AK23" s="34"/>
      <c r="AL23" s="35"/>
      <c r="AM23" s="26">
        <f>MAX(AF23,AI23,AL23)</f>
        <v>0</v>
      </c>
      <c r="AN23" s="36">
        <f t="shared" si="2"/>
        <v>0</v>
      </c>
      <c r="AO23" s="17">
        <f t="shared" si="3"/>
        <v>0</v>
      </c>
      <c r="AP23" s="37">
        <f>(AN23*E23)</f>
        <v>0</v>
      </c>
      <c r="AQ23" s="48">
        <f>IF(F23&gt;0,AP23*F23,AN23*E23)</f>
        <v>0</v>
      </c>
      <c r="AR23" s="34">
        <v>44</v>
      </c>
      <c r="AS23" s="65"/>
      <c r="AT23" s="65" t="s">
        <v>80</v>
      </c>
    </row>
    <row r="24" spans="1:237" s="25" customFormat="1" ht="15" customHeight="1" hidden="1">
      <c r="A24" s="89" t="s">
        <v>34</v>
      </c>
      <c r="B24" s="31"/>
      <c r="C24" s="29"/>
      <c r="D24" s="70"/>
      <c r="E24" s="87"/>
      <c r="F24" s="88"/>
      <c r="G24" s="32"/>
      <c r="H24" s="11"/>
      <c r="I24" s="33"/>
      <c r="J24" s="34"/>
      <c r="K24" s="35"/>
      <c r="L24" s="12"/>
      <c r="M24" s="34"/>
      <c r="N24" s="35"/>
      <c r="O24" s="12"/>
      <c r="P24" s="34"/>
      <c r="Q24" s="35"/>
      <c r="R24" s="26"/>
      <c r="S24" s="33"/>
      <c r="T24" s="34"/>
      <c r="U24" s="35"/>
      <c r="V24" s="12"/>
      <c r="W24" s="34"/>
      <c r="X24" s="35"/>
      <c r="Y24" s="12"/>
      <c r="Z24" s="34"/>
      <c r="AA24" s="35"/>
      <c r="AB24" s="26"/>
      <c r="AC24" s="75"/>
      <c r="AD24" s="12"/>
      <c r="AE24" s="34"/>
      <c r="AF24" s="35"/>
      <c r="AG24" s="12"/>
      <c r="AH24" s="34"/>
      <c r="AI24" s="35"/>
      <c r="AJ24" s="12"/>
      <c r="AK24" s="34"/>
      <c r="AL24" s="35"/>
      <c r="AM24" s="26"/>
      <c r="AN24" s="36"/>
      <c r="AO24" s="17"/>
      <c r="AP24" s="37"/>
      <c r="AQ24" s="48"/>
      <c r="AR24" s="31"/>
      <c r="AS24" s="65"/>
      <c r="AT24" s="65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</row>
    <row r="25" spans="1:46" s="38" customFormat="1" ht="12.75" hidden="1">
      <c r="A25" s="30"/>
      <c r="B25" s="34"/>
      <c r="C25" s="42"/>
      <c r="D25" s="70">
        <f>C25/2.2046</f>
        <v>0</v>
      </c>
      <c r="E25" s="84"/>
      <c r="F25" s="46"/>
      <c r="G25" s="47"/>
      <c r="H25" s="43"/>
      <c r="I25" s="12"/>
      <c r="J25" s="34"/>
      <c r="K25" s="35"/>
      <c r="L25" s="12"/>
      <c r="M25" s="34"/>
      <c r="N25" s="35"/>
      <c r="O25" s="12"/>
      <c r="P25" s="34"/>
      <c r="Q25" s="35"/>
      <c r="R25" s="26">
        <f>IF(COUNT(J25,M25)&gt;2,"out",MAX(K25,N25,Q25))</f>
        <v>0</v>
      </c>
      <c r="S25" s="33"/>
      <c r="T25" s="34"/>
      <c r="U25" s="35"/>
      <c r="V25" s="12"/>
      <c r="W25" s="34"/>
      <c r="X25" s="35"/>
      <c r="Y25" s="12"/>
      <c r="Z25" s="34"/>
      <c r="AA25" s="35"/>
      <c r="AB25" s="26">
        <f>MAX(U25,X25,AA25)</f>
        <v>0</v>
      </c>
      <c r="AC25" s="75">
        <f t="shared" si="8"/>
        <v>0</v>
      </c>
      <c r="AD25" s="12"/>
      <c r="AE25" s="34"/>
      <c r="AF25" s="35"/>
      <c r="AG25" s="12"/>
      <c r="AH25" s="34"/>
      <c r="AI25" s="35"/>
      <c r="AJ25" s="12"/>
      <c r="AK25" s="34"/>
      <c r="AL25" s="35"/>
      <c r="AM25" s="26">
        <f>MAX(AF25,AI25,AL25)</f>
        <v>0</v>
      </c>
      <c r="AN25" s="36">
        <f t="shared" si="2"/>
        <v>0</v>
      </c>
      <c r="AO25" s="17">
        <f t="shared" si="3"/>
        <v>0</v>
      </c>
      <c r="AP25" s="37">
        <f>(AN25*E25)</f>
        <v>0</v>
      </c>
      <c r="AQ25" s="48">
        <f>IF(F25&gt;0,AP25*F25,AN25*E25)</f>
        <v>0</v>
      </c>
      <c r="AR25" s="34"/>
      <c r="AS25" s="65"/>
      <c r="AT25" s="65"/>
    </row>
    <row r="26" spans="1:237" s="25" customFormat="1" ht="15" customHeight="1">
      <c r="A26" s="89" t="s">
        <v>35</v>
      </c>
      <c r="B26" s="31"/>
      <c r="C26" s="29"/>
      <c r="D26" s="70"/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/>
      <c r="S26" s="33"/>
      <c r="T26" s="34"/>
      <c r="U26" s="35"/>
      <c r="V26" s="12"/>
      <c r="W26" s="34"/>
      <c r="X26" s="35"/>
      <c r="Y26" s="12"/>
      <c r="Z26" s="34"/>
      <c r="AA26" s="35"/>
      <c r="AB26" s="26"/>
      <c r="AC26" s="75"/>
      <c r="AD26" s="12"/>
      <c r="AE26" s="34"/>
      <c r="AF26" s="35"/>
      <c r="AG26" s="12"/>
      <c r="AH26" s="34"/>
      <c r="AI26" s="35"/>
      <c r="AJ26" s="12"/>
      <c r="AK26" s="34"/>
      <c r="AL26" s="35"/>
      <c r="AM26" s="26"/>
      <c r="AN26" s="36"/>
      <c r="AO26" s="17"/>
      <c r="AP26" s="37"/>
      <c r="AQ26" s="48"/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2.75">
      <c r="A27" s="30" t="s">
        <v>77</v>
      </c>
      <c r="B27" s="34">
        <v>44</v>
      </c>
      <c r="C27" s="42">
        <v>290</v>
      </c>
      <c r="D27" s="70">
        <f>C27/2.2046</f>
        <v>131.54313707702076</v>
      </c>
      <c r="E27" s="84">
        <v>0.5388</v>
      </c>
      <c r="F27" s="46">
        <v>1.043</v>
      </c>
      <c r="G27" s="47" t="s">
        <v>58</v>
      </c>
      <c r="H27" s="43">
        <v>308</v>
      </c>
      <c r="I27" s="12"/>
      <c r="J27" s="34"/>
      <c r="K27" s="35"/>
      <c r="L27" s="12"/>
      <c r="M27" s="34"/>
      <c r="N27" s="35"/>
      <c r="O27" s="12"/>
      <c r="P27" s="34"/>
      <c r="Q27" s="35"/>
      <c r="R27" s="26">
        <v>155</v>
      </c>
      <c r="S27" s="33"/>
      <c r="T27" s="34"/>
      <c r="U27" s="35"/>
      <c r="V27" s="12"/>
      <c r="W27" s="34"/>
      <c r="X27" s="35"/>
      <c r="Y27" s="12"/>
      <c r="Z27" s="34"/>
      <c r="AA27" s="35"/>
      <c r="AB27" s="26">
        <v>135</v>
      </c>
      <c r="AC27" s="75">
        <f t="shared" si="8"/>
        <v>290</v>
      </c>
      <c r="AD27" s="12"/>
      <c r="AE27" s="34"/>
      <c r="AF27" s="35"/>
      <c r="AG27" s="12"/>
      <c r="AH27" s="34"/>
      <c r="AI27" s="35"/>
      <c r="AJ27" s="12"/>
      <c r="AK27" s="34"/>
      <c r="AL27" s="35"/>
      <c r="AM27" s="26">
        <v>650</v>
      </c>
      <c r="AN27" s="36">
        <f t="shared" si="2"/>
        <v>940</v>
      </c>
      <c r="AO27" s="17">
        <f t="shared" si="3"/>
        <v>426.3812029393087</v>
      </c>
      <c r="AP27" s="37">
        <f>(AN27*E27)</f>
        <v>506.4719999999999</v>
      </c>
      <c r="AQ27" s="48">
        <f>IF(F27&gt;0,AP27*F27,AN27*E27)</f>
        <v>528.2502959999999</v>
      </c>
      <c r="AR27" s="34">
        <v>44</v>
      </c>
      <c r="AS27" s="65"/>
      <c r="AT27" s="65" t="s">
        <v>84</v>
      </c>
    </row>
    <row r="28" spans="1:237" s="25" customFormat="1" ht="15" customHeight="1">
      <c r="A28" s="89" t="s">
        <v>36</v>
      </c>
      <c r="B28" s="31"/>
      <c r="C28" s="29"/>
      <c r="D28" s="70"/>
      <c r="E28" s="87"/>
      <c r="F28" s="88"/>
      <c r="G28" s="32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/>
      <c r="S28" s="33"/>
      <c r="T28" s="34"/>
      <c r="U28" s="35"/>
      <c r="V28" s="12"/>
      <c r="W28" s="34"/>
      <c r="X28" s="35"/>
      <c r="Y28" s="12"/>
      <c r="Z28" s="34"/>
      <c r="AA28" s="35"/>
      <c r="AB28" s="26"/>
      <c r="AC28" s="75"/>
      <c r="AD28" s="12"/>
      <c r="AE28" s="34"/>
      <c r="AF28" s="35"/>
      <c r="AG28" s="12"/>
      <c r="AH28" s="34"/>
      <c r="AI28" s="35"/>
      <c r="AJ28" s="12"/>
      <c r="AK28" s="34"/>
      <c r="AL28" s="35"/>
      <c r="AM28" s="26"/>
      <c r="AN28" s="36"/>
      <c r="AO28" s="17"/>
      <c r="AP28" s="37"/>
      <c r="AQ28" s="48"/>
      <c r="AR28" s="31"/>
      <c r="AS28" s="65"/>
      <c r="AT28" s="65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</row>
    <row r="29" spans="1:237" s="25" customFormat="1" ht="15" customHeight="1">
      <c r="A29" s="28" t="s">
        <v>61</v>
      </c>
      <c r="B29" s="31"/>
      <c r="C29" s="29">
        <v>146.6</v>
      </c>
      <c r="D29" s="70">
        <f>C29/2.2046</f>
        <v>66.49732377755602</v>
      </c>
      <c r="E29" s="87">
        <v>0.758</v>
      </c>
      <c r="F29" s="88"/>
      <c r="G29" s="32" t="s">
        <v>63</v>
      </c>
      <c r="H29" s="11">
        <v>148</v>
      </c>
      <c r="I29" s="33"/>
      <c r="J29" s="34"/>
      <c r="K29" s="35"/>
      <c r="L29" s="12"/>
      <c r="M29" s="34"/>
      <c r="N29" s="35"/>
      <c r="O29" s="12"/>
      <c r="P29" s="34"/>
      <c r="Q29" s="35"/>
      <c r="R29" s="26">
        <v>225</v>
      </c>
      <c r="S29" s="33"/>
      <c r="T29" s="34"/>
      <c r="U29" s="35"/>
      <c r="V29" s="12"/>
      <c r="W29" s="34"/>
      <c r="X29" s="35"/>
      <c r="Y29" s="12"/>
      <c r="Z29" s="34"/>
      <c r="AA29" s="35"/>
      <c r="AB29" s="26">
        <v>270</v>
      </c>
      <c r="AC29" s="75">
        <f t="shared" si="8"/>
        <v>495</v>
      </c>
      <c r="AD29" s="12"/>
      <c r="AE29" s="34"/>
      <c r="AF29" s="35"/>
      <c r="AG29" s="12"/>
      <c r="AH29" s="34"/>
      <c r="AI29" s="35"/>
      <c r="AJ29" s="12"/>
      <c r="AK29" s="34"/>
      <c r="AL29" s="35"/>
      <c r="AM29" s="26">
        <v>360</v>
      </c>
      <c r="AN29" s="36">
        <f t="shared" si="2"/>
        <v>855</v>
      </c>
      <c r="AO29" s="17">
        <f t="shared" si="3"/>
        <v>387.82545586500953</v>
      </c>
      <c r="AP29" s="37">
        <f>(AN29*E29)</f>
        <v>648.09</v>
      </c>
      <c r="AQ29" s="48">
        <f>IF(F29&gt;0,AP29*F29,AN29*E29)</f>
        <v>648.09</v>
      </c>
      <c r="AR29" s="31"/>
      <c r="AS29" s="65">
        <v>1</v>
      </c>
      <c r="AT29" s="65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</row>
    <row r="30" spans="1:46" s="38" customFormat="1" ht="15" customHeight="1" hidden="1">
      <c r="A30" s="89" t="s">
        <v>37</v>
      </c>
      <c r="B30" s="34"/>
      <c r="C30" s="42"/>
      <c r="D30" s="71"/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/>
      <c r="S30" s="107"/>
      <c r="T30" s="100"/>
      <c r="U30" s="108"/>
      <c r="V30" s="109"/>
      <c r="W30" s="100"/>
      <c r="X30" s="108"/>
      <c r="Y30" s="109"/>
      <c r="Z30" s="100"/>
      <c r="AA30" s="108"/>
      <c r="AB30" s="26"/>
      <c r="AC30" s="75"/>
      <c r="AD30" s="12"/>
      <c r="AE30" s="34"/>
      <c r="AF30" s="35"/>
      <c r="AG30" s="12"/>
      <c r="AH30" s="34"/>
      <c r="AI30" s="35"/>
      <c r="AJ30" s="12"/>
      <c r="AK30" s="34"/>
      <c r="AL30" s="35"/>
      <c r="AM30" s="26"/>
      <c r="AN30" s="36"/>
      <c r="AO30" s="17"/>
      <c r="AP30" s="37"/>
      <c r="AQ30" s="48"/>
      <c r="AR30" s="34"/>
      <c r="AS30" s="65"/>
      <c r="AT30" s="65"/>
    </row>
    <row r="31" spans="1:46" s="38" customFormat="1" ht="12.75" hidden="1">
      <c r="A31" s="28"/>
      <c r="B31" s="34"/>
      <c r="C31" s="42"/>
      <c r="D31" s="71">
        <f>C31/2.2046</f>
        <v>0</v>
      </c>
      <c r="E31" s="84"/>
      <c r="F31" s="57"/>
      <c r="G31" s="58"/>
      <c r="H31" s="11"/>
      <c r="I31" s="33"/>
      <c r="J31" s="34"/>
      <c r="K31" s="35"/>
      <c r="L31" s="12"/>
      <c r="M31" s="34"/>
      <c r="N31" s="35"/>
      <c r="O31" s="12"/>
      <c r="P31" s="34"/>
      <c r="Q31" s="35"/>
      <c r="R31" s="26">
        <f>IF(COUNT(J31,M31)&gt;2,"out",MAX(K31,N31,Q31))</f>
        <v>0</v>
      </c>
      <c r="S31" s="107"/>
      <c r="T31" s="100"/>
      <c r="U31" s="108"/>
      <c r="V31" s="109"/>
      <c r="W31" s="100"/>
      <c r="X31" s="108"/>
      <c r="Y31" s="109"/>
      <c r="Z31" s="100"/>
      <c r="AA31" s="108"/>
      <c r="AB31" s="26">
        <f>MAX(U31,X31,AA31)</f>
        <v>0</v>
      </c>
      <c r="AC31" s="75">
        <f t="shared" si="8"/>
        <v>0</v>
      </c>
      <c r="AD31" s="12"/>
      <c r="AE31" s="34"/>
      <c r="AF31" s="35"/>
      <c r="AG31" s="12"/>
      <c r="AH31" s="34"/>
      <c r="AI31" s="35"/>
      <c r="AJ31" s="12"/>
      <c r="AK31" s="34"/>
      <c r="AL31" s="35"/>
      <c r="AM31" s="26">
        <f>MAX(AF31,AI31,AL31)</f>
        <v>0</v>
      </c>
      <c r="AN31" s="36">
        <f t="shared" si="2"/>
        <v>0</v>
      </c>
      <c r="AO31" s="17">
        <f t="shared" si="3"/>
        <v>0</v>
      </c>
      <c r="AP31" s="37">
        <f>(AN31*E31)</f>
        <v>0</v>
      </c>
      <c r="AQ31" s="48">
        <f>IF(F31&gt;0,AP31*F31,AN31*E31)</f>
        <v>0</v>
      </c>
      <c r="AR31" s="34"/>
      <c r="AS31" s="65"/>
      <c r="AT31" s="65"/>
    </row>
    <row r="32" spans="1:46" s="38" customFormat="1" ht="15" customHeight="1">
      <c r="A32" s="85" t="s">
        <v>38</v>
      </c>
      <c r="B32" s="34"/>
      <c r="C32" s="42"/>
      <c r="D32" s="71"/>
      <c r="E32" s="84"/>
      <c r="F32" s="57"/>
      <c r="G32" s="43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/>
      <c r="S32" s="107"/>
      <c r="T32" s="100"/>
      <c r="U32" s="108"/>
      <c r="V32" s="109"/>
      <c r="W32" s="100"/>
      <c r="X32" s="108"/>
      <c r="Y32" s="109"/>
      <c r="Z32" s="100"/>
      <c r="AA32" s="108"/>
      <c r="AB32" s="26"/>
      <c r="AC32" s="75"/>
      <c r="AD32" s="12"/>
      <c r="AE32" s="34"/>
      <c r="AF32" s="35"/>
      <c r="AG32" s="12"/>
      <c r="AH32" s="34"/>
      <c r="AI32" s="35"/>
      <c r="AJ32" s="12"/>
      <c r="AK32" s="34"/>
      <c r="AL32" s="35"/>
      <c r="AM32" s="26"/>
      <c r="AN32" s="36"/>
      <c r="AO32" s="17"/>
      <c r="AP32" s="37"/>
      <c r="AQ32" s="48"/>
      <c r="AR32" s="34"/>
      <c r="AS32" s="65"/>
      <c r="AT32" s="65"/>
    </row>
    <row r="33" spans="1:46" s="38" customFormat="1" ht="12.75">
      <c r="A33" s="30" t="s">
        <v>64</v>
      </c>
      <c r="B33" s="34"/>
      <c r="C33" s="42">
        <v>177.4</v>
      </c>
      <c r="D33" s="71">
        <f>C33/2.2046</f>
        <v>80.46811212918443</v>
      </c>
      <c r="E33" s="84">
        <v>0.6554</v>
      </c>
      <c r="F33" s="57"/>
      <c r="G33" s="43" t="s">
        <v>63</v>
      </c>
      <c r="H33" s="11">
        <v>181</v>
      </c>
      <c r="I33" s="33"/>
      <c r="J33" s="34"/>
      <c r="K33" s="35"/>
      <c r="L33" s="12"/>
      <c r="M33" s="34"/>
      <c r="N33" s="35"/>
      <c r="O33" s="12"/>
      <c r="P33" s="34"/>
      <c r="Q33" s="35"/>
      <c r="R33" s="26">
        <v>405</v>
      </c>
      <c r="S33" s="107"/>
      <c r="T33" s="100"/>
      <c r="U33" s="108"/>
      <c r="V33" s="109"/>
      <c r="W33" s="100"/>
      <c r="X33" s="108"/>
      <c r="Y33" s="109"/>
      <c r="Z33" s="100"/>
      <c r="AA33" s="108"/>
      <c r="AB33" s="26">
        <v>255</v>
      </c>
      <c r="AC33" s="75">
        <f>SUM(AB33,R33)</f>
        <v>660</v>
      </c>
      <c r="AD33" s="12"/>
      <c r="AE33" s="34"/>
      <c r="AF33" s="35"/>
      <c r="AG33" s="12"/>
      <c r="AH33" s="34"/>
      <c r="AI33" s="35"/>
      <c r="AJ33" s="12"/>
      <c r="AK33" s="34"/>
      <c r="AL33" s="35"/>
      <c r="AM33" s="26">
        <v>365</v>
      </c>
      <c r="AN33" s="36">
        <f>(AM33+AB33+R33)</f>
        <v>1025</v>
      </c>
      <c r="AO33" s="17">
        <f>(AN33/2.2046)</f>
        <v>464.9369500136079</v>
      </c>
      <c r="AP33" s="37">
        <f>(AN33*E33)</f>
        <v>671.785</v>
      </c>
      <c r="AQ33" s="48">
        <f>IF(F33&gt;0,AP33*F33,AN33*E33)</f>
        <v>671.785</v>
      </c>
      <c r="AR33" s="34"/>
      <c r="AS33" s="65">
        <v>2</v>
      </c>
      <c r="AT33" s="65"/>
    </row>
    <row r="34" spans="1:46" s="38" customFormat="1" ht="12.75">
      <c r="A34" s="30" t="s">
        <v>62</v>
      </c>
      <c r="B34" s="34"/>
      <c r="C34" s="42">
        <v>177.4</v>
      </c>
      <c r="D34" s="71">
        <f>C34/2.2046</f>
        <v>80.46811212918443</v>
      </c>
      <c r="E34" s="84">
        <v>0.6554</v>
      </c>
      <c r="F34" s="57"/>
      <c r="G34" s="43" t="s">
        <v>63</v>
      </c>
      <c r="H34" s="11">
        <v>181</v>
      </c>
      <c r="I34" s="33"/>
      <c r="J34" s="34"/>
      <c r="K34" s="35"/>
      <c r="L34" s="12"/>
      <c r="M34" s="34"/>
      <c r="N34" s="35"/>
      <c r="O34" s="12"/>
      <c r="P34" s="34"/>
      <c r="Q34" s="35"/>
      <c r="R34" s="26">
        <v>500</v>
      </c>
      <c r="S34" s="107"/>
      <c r="T34" s="100"/>
      <c r="U34" s="108"/>
      <c r="V34" s="109"/>
      <c r="W34" s="100"/>
      <c r="X34" s="108"/>
      <c r="Y34" s="109"/>
      <c r="Z34" s="100"/>
      <c r="AA34" s="108"/>
      <c r="AB34" s="26">
        <v>270</v>
      </c>
      <c r="AC34" s="75">
        <f t="shared" si="8"/>
        <v>770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v>560</v>
      </c>
      <c r="AN34" s="36">
        <f t="shared" si="2"/>
        <v>1330</v>
      </c>
      <c r="AO34" s="17">
        <f t="shared" si="3"/>
        <v>603.2840424566815</v>
      </c>
      <c r="AP34" s="37">
        <f>(AN34*E34)</f>
        <v>871.682</v>
      </c>
      <c r="AQ34" s="48">
        <f>IF(F34&gt;0,AP34*F34,AN34*E34)</f>
        <v>871.682</v>
      </c>
      <c r="AR34" s="34"/>
      <c r="AS34" s="65">
        <v>1</v>
      </c>
      <c r="AT34" s="65"/>
    </row>
    <row r="35" spans="1:46" s="25" customFormat="1" ht="15" customHeight="1">
      <c r="A35" s="85" t="s">
        <v>39</v>
      </c>
      <c r="B35" s="31"/>
      <c r="C35" s="29"/>
      <c r="D35" s="70"/>
      <c r="E35" s="87"/>
      <c r="F35" s="88"/>
      <c r="G35" s="32"/>
      <c r="H35" s="11"/>
      <c r="I35" s="90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1"/>
      <c r="AS35" s="65"/>
      <c r="AT35" s="65"/>
    </row>
    <row r="36" spans="1:46" s="38" customFormat="1" ht="12.75">
      <c r="A36" s="28" t="s">
        <v>65</v>
      </c>
      <c r="B36" s="34"/>
      <c r="C36" s="42">
        <v>192.5</v>
      </c>
      <c r="D36" s="71">
        <f>C36/2.2046</f>
        <v>87.31742719767757</v>
      </c>
      <c r="E36" s="84">
        <v>0.6226</v>
      </c>
      <c r="F36" s="57"/>
      <c r="G36" s="58" t="s">
        <v>63</v>
      </c>
      <c r="H36" s="11">
        <v>198</v>
      </c>
      <c r="I36" s="33"/>
      <c r="J36" s="34"/>
      <c r="K36" s="35"/>
      <c r="L36" s="12"/>
      <c r="M36" s="34"/>
      <c r="N36" s="35"/>
      <c r="O36" s="12"/>
      <c r="P36" s="34"/>
      <c r="Q36" s="35"/>
      <c r="R36" s="26">
        <v>390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v>260</v>
      </c>
      <c r="AC36" s="75">
        <f t="shared" si="8"/>
        <v>650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v>405</v>
      </c>
      <c r="AN36" s="36">
        <f t="shared" si="2"/>
        <v>1055</v>
      </c>
      <c r="AO36" s="17">
        <f t="shared" si="3"/>
        <v>478.5448607457135</v>
      </c>
      <c r="AP36" s="37">
        <f>(AN36*E36)</f>
        <v>656.8430000000001</v>
      </c>
      <c r="AQ36" s="48">
        <f>IF(F36&gt;0,AP36*F36,AN36*E36)</f>
        <v>656.8430000000001</v>
      </c>
      <c r="AR36" s="34"/>
      <c r="AS36" s="65"/>
      <c r="AT36" s="65" t="s">
        <v>84</v>
      </c>
    </row>
    <row r="37" spans="1:46" s="38" customFormat="1" ht="12.75">
      <c r="A37" s="85" t="s">
        <v>40</v>
      </c>
      <c r="B37" s="34"/>
      <c r="C37" s="42"/>
      <c r="D37" s="71"/>
      <c r="E37" s="84"/>
      <c r="F37" s="46"/>
      <c r="G37" s="60"/>
      <c r="H37" s="43"/>
      <c r="I37" s="90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 t="s">
        <v>66</v>
      </c>
      <c r="B38" s="34"/>
      <c r="C38" s="42">
        <v>219.5</v>
      </c>
      <c r="D38" s="71">
        <f>C38/2.2046</f>
        <v>99.56454685657262</v>
      </c>
      <c r="E38" s="84">
        <v>0.5823</v>
      </c>
      <c r="F38" s="57"/>
      <c r="G38" s="58" t="s">
        <v>63</v>
      </c>
      <c r="H38" s="11">
        <v>220</v>
      </c>
      <c r="I38" s="33"/>
      <c r="J38" s="34"/>
      <c r="K38" s="35"/>
      <c r="L38" s="12"/>
      <c r="M38" s="34"/>
      <c r="N38" s="35"/>
      <c r="O38" s="12"/>
      <c r="P38" s="34"/>
      <c r="Q38" s="35"/>
      <c r="R38" s="26">
        <v>605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v>445</v>
      </c>
      <c r="AC38" s="75">
        <f t="shared" si="8"/>
        <v>1050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 t="shared" si="2"/>
        <v>1050</v>
      </c>
      <c r="AO38" s="17">
        <f t="shared" si="3"/>
        <v>476.2768756236959</v>
      </c>
      <c r="AP38" s="37">
        <f>(AN38*E38)</f>
        <v>611.4150000000001</v>
      </c>
      <c r="AQ38" s="48">
        <f>IF(F38&gt;0,AP38*F38,AN38*E38)</f>
        <v>611.4150000000001</v>
      </c>
      <c r="AR38" s="34"/>
      <c r="AS38" s="65"/>
      <c r="AT38" s="65" t="s">
        <v>80</v>
      </c>
    </row>
    <row r="39" spans="1:46" s="38" customFormat="1" ht="12.75">
      <c r="A39" s="85" t="s">
        <v>41</v>
      </c>
      <c r="B39" s="34"/>
      <c r="C39" s="42"/>
      <c r="D39" s="71"/>
      <c r="E39" s="84"/>
      <c r="F39" s="46"/>
      <c r="G39" s="47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 t="s">
        <v>67</v>
      </c>
      <c r="B40" s="34"/>
      <c r="C40" s="42">
        <v>222.1</v>
      </c>
      <c r="D40" s="71">
        <f>C40/2.2046</f>
        <v>100.74389912002177</v>
      </c>
      <c r="E40" s="84">
        <v>0.5796</v>
      </c>
      <c r="F40" s="57"/>
      <c r="G40" s="58" t="s">
        <v>63</v>
      </c>
      <c r="H40" s="11">
        <v>242</v>
      </c>
      <c r="I40" s="33"/>
      <c r="J40" s="34"/>
      <c r="K40" s="35"/>
      <c r="L40" s="12"/>
      <c r="M40" s="34"/>
      <c r="N40" s="35"/>
      <c r="O40" s="12"/>
      <c r="P40" s="34"/>
      <c r="Q40" s="35"/>
      <c r="R40" s="26">
        <v>550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v>430</v>
      </c>
      <c r="AC40" s="75">
        <f t="shared" si="8"/>
        <v>980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980</v>
      </c>
      <c r="AO40" s="17">
        <f t="shared" si="3"/>
        <v>444.5250839154495</v>
      </c>
      <c r="AP40" s="37">
        <f>(AN40*E40)</f>
        <v>568.008</v>
      </c>
      <c r="AQ40" s="48">
        <f>IF(F40&gt;0,AP40*F40,AN40*E40)</f>
        <v>568.008</v>
      </c>
      <c r="AR40" s="34"/>
      <c r="AS40" s="65"/>
      <c r="AT40" s="65" t="s">
        <v>80</v>
      </c>
    </row>
    <row r="41" spans="1:46" s="38" customFormat="1" ht="15" customHeight="1" hidden="1">
      <c r="A41" s="85" t="s">
        <v>42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 hidden="1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 t="shared" si="8"/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 t="shared" si="3"/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 hidden="1">
      <c r="A43" s="85" t="s">
        <v>43</v>
      </c>
      <c r="B43" s="34"/>
      <c r="C43" s="42"/>
      <c r="D43" s="70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 hidden="1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 t="shared" si="8"/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 t="shared" si="3"/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85" t="s">
        <v>44</v>
      </c>
      <c r="B45" s="34"/>
      <c r="C45" s="42"/>
      <c r="D45" s="70"/>
      <c r="E45" s="84"/>
      <c r="F45" s="44"/>
      <c r="G45" s="6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34"/>
      <c r="AS45" s="65"/>
      <c r="AT45" s="65"/>
    </row>
    <row r="46" spans="1:46" s="38" customFormat="1" ht="12.75">
      <c r="A46" s="28" t="s">
        <v>68</v>
      </c>
      <c r="B46" s="34"/>
      <c r="C46" s="42">
        <v>318.2</v>
      </c>
      <c r="D46" s="71">
        <f>C46/2.2046</f>
        <v>144.33457316520003</v>
      </c>
      <c r="E46" s="84">
        <v>0.5276</v>
      </c>
      <c r="F46" s="57"/>
      <c r="G46" s="58" t="s">
        <v>63</v>
      </c>
      <c r="H46" s="11" t="s">
        <v>54</v>
      </c>
      <c r="I46" s="33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34"/>
      <c r="AS46" s="65"/>
      <c r="AT46" s="65" t="s">
        <v>80</v>
      </c>
    </row>
    <row r="47" spans="1:46" s="38" customFormat="1" ht="15" customHeight="1" hidden="1">
      <c r="A47" s="89" t="s">
        <v>45</v>
      </c>
      <c r="B47" s="34"/>
      <c r="C47" s="42"/>
      <c r="D47" s="71"/>
      <c r="E47" s="84"/>
      <c r="F47" s="44"/>
      <c r="G47" s="6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34"/>
      <c r="AS47" s="65"/>
      <c r="AT47" s="65"/>
    </row>
    <row r="48" spans="1:46" s="38" customFormat="1" ht="12.75" hidden="1">
      <c r="A48" s="28"/>
      <c r="B48" s="34"/>
      <c r="C48" s="42"/>
      <c r="D48" s="71">
        <f>C48/2.2046</f>
        <v>0</v>
      </c>
      <c r="E48" s="84"/>
      <c r="F48" s="57"/>
      <c r="G48" s="58"/>
      <c r="H48" s="11"/>
      <c r="I48" s="33"/>
      <c r="J48" s="34"/>
      <c r="K48" s="35"/>
      <c r="L48" s="12"/>
      <c r="M48" s="34"/>
      <c r="N48" s="35"/>
      <c r="O48" s="12"/>
      <c r="P48" s="34"/>
      <c r="Q48" s="35"/>
      <c r="R48" s="26">
        <f>IF(COUNT(J48,M48)&gt;2,"out",MAX(K48,N48,Q48))</f>
        <v>0</v>
      </c>
      <c r="S48" s="33"/>
      <c r="T48" s="34"/>
      <c r="U48" s="35"/>
      <c r="V48" s="12"/>
      <c r="W48" s="34"/>
      <c r="X48" s="35"/>
      <c r="Y48" s="12"/>
      <c r="Z48" s="34"/>
      <c r="AA48" s="35"/>
      <c r="AB48" s="26">
        <f>MAX(U48,X48,AA48)</f>
        <v>0</v>
      </c>
      <c r="AC48" s="75">
        <f>SUM(AB48,R48)</f>
        <v>0</v>
      </c>
      <c r="AD48" s="12"/>
      <c r="AE48" s="34"/>
      <c r="AF48" s="35"/>
      <c r="AG48" s="12"/>
      <c r="AH48" s="34"/>
      <c r="AI48" s="35"/>
      <c r="AJ48" s="12"/>
      <c r="AK48" s="34"/>
      <c r="AL48" s="35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34"/>
      <c r="AS48" s="65"/>
      <c r="AT48" s="65"/>
    </row>
    <row r="49" spans="1:46" s="38" customFormat="1" ht="15" customHeight="1">
      <c r="A49" s="89" t="s">
        <v>78</v>
      </c>
      <c r="B49" s="34"/>
      <c r="C49" s="42"/>
      <c r="D49" s="71"/>
      <c r="E49" s="84"/>
      <c r="F49" s="44"/>
      <c r="G49" s="63"/>
      <c r="H49" s="43"/>
      <c r="I49" s="12"/>
      <c r="J49" s="34"/>
      <c r="K49" s="35"/>
      <c r="L49" s="12"/>
      <c r="M49" s="34"/>
      <c r="N49" s="35"/>
      <c r="O49" s="12"/>
      <c r="P49" s="34"/>
      <c r="Q49" s="35"/>
      <c r="R49" s="26"/>
      <c r="S49" s="33"/>
      <c r="T49" s="34"/>
      <c r="U49" s="35"/>
      <c r="V49" s="12"/>
      <c r="W49" s="34"/>
      <c r="X49" s="35"/>
      <c r="Y49" s="12"/>
      <c r="Z49" s="34"/>
      <c r="AA49" s="35"/>
      <c r="AB49" s="26"/>
      <c r="AC49" s="75"/>
      <c r="AD49" s="12"/>
      <c r="AE49" s="34"/>
      <c r="AF49" s="35"/>
      <c r="AG49" s="12"/>
      <c r="AH49" s="34"/>
      <c r="AI49" s="35"/>
      <c r="AJ49" s="12"/>
      <c r="AK49" s="34"/>
      <c r="AL49" s="35"/>
      <c r="AM49" s="26"/>
      <c r="AN49" s="36"/>
      <c r="AO49" s="17"/>
      <c r="AP49" s="37"/>
      <c r="AQ49" s="48"/>
      <c r="AR49" s="34"/>
      <c r="AS49" s="65"/>
      <c r="AT49" s="65"/>
    </row>
    <row r="50" spans="1:46" s="38" customFormat="1" ht="12.75">
      <c r="A50" s="28" t="s">
        <v>79</v>
      </c>
      <c r="B50" s="34">
        <v>19</v>
      </c>
      <c r="C50" s="42">
        <v>283</v>
      </c>
      <c r="D50" s="71">
        <f>C50/2.2046</f>
        <v>128.36795790619612</v>
      </c>
      <c r="E50" s="84">
        <v>0.542</v>
      </c>
      <c r="F50" s="57"/>
      <c r="G50" s="58" t="s">
        <v>53</v>
      </c>
      <c r="H50" s="11">
        <v>308</v>
      </c>
      <c r="I50" s="33"/>
      <c r="J50" s="34"/>
      <c r="K50" s="35"/>
      <c r="L50" s="12"/>
      <c r="M50" s="34"/>
      <c r="N50" s="35"/>
      <c r="O50" s="12"/>
      <c r="P50" s="34"/>
      <c r="Q50" s="35"/>
      <c r="R50" s="26">
        <v>620</v>
      </c>
      <c r="S50" s="33"/>
      <c r="T50" s="34"/>
      <c r="U50" s="35"/>
      <c r="V50" s="12"/>
      <c r="W50" s="34"/>
      <c r="X50" s="35"/>
      <c r="Y50" s="12"/>
      <c r="Z50" s="34"/>
      <c r="AA50" s="35"/>
      <c r="AB50" s="26">
        <v>315</v>
      </c>
      <c r="AC50" s="75">
        <f>SUM(AB50,R50)</f>
        <v>935</v>
      </c>
      <c r="AD50" s="12"/>
      <c r="AE50" s="34"/>
      <c r="AF50" s="35"/>
      <c r="AG50" s="12"/>
      <c r="AH50" s="34"/>
      <c r="AI50" s="35"/>
      <c r="AJ50" s="12"/>
      <c r="AK50" s="34"/>
      <c r="AL50" s="35"/>
      <c r="AM50" s="26">
        <v>570</v>
      </c>
      <c r="AN50" s="36">
        <f>(AM50+AB50+R50)</f>
        <v>1505</v>
      </c>
      <c r="AO50" s="17">
        <f>(AN50/2.2046)</f>
        <v>682.6635217272974</v>
      </c>
      <c r="AP50" s="37">
        <f>(AN50*E50)</f>
        <v>815.71</v>
      </c>
      <c r="AQ50" s="48">
        <f>IF(F50&gt;0,AP50*F50,AN50*E50)</f>
        <v>815.71</v>
      </c>
      <c r="AR50" s="34">
        <v>19</v>
      </c>
      <c r="AS50" s="65">
        <v>1</v>
      </c>
      <c r="AT50" s="65"/>
    </row>
    <row r="51" spans="1:46" s="38" customFormat="1" ht="15" customHeight="1">
      <c r="A51" s="89" t="s">
        <v>51</v>
      </c>
      <c r="B51" s="34"/>
      <c r="C51" s="42"/>
      <c r="D51" s="71"/>
      <c r="E51" s="84"/>
      <c r="F51" s="44"/>
      <c r="G51" s="63"/>
      <c r="H51" s="43"/>
      <c r="I51" s="12"/>
      <c r="J51" s="34"/>
      <c r="K51" s="35"/>
      <c r="L51" s="12"/>
      <c r="M51" s="34"/>
      <c r="N51" s="35"/>
      <c r="O51" s="12"/>
      <c r="P51" s="34"/>
      <c r="Q51" s="35"/>
      <c r="R51" s="26"/>
      <c r="S51" s="33"/>
      <c r="T51" s="34"/>
      <c r="U51" s="35"/>
      <c r="V51" s="12"/>
      <c r="W51" s="34"/>
      <c r="X51" s="35"/>
      <c r="Y51" s="12"/>
      <c r="Z51" s="34"/>
      <c r="AA51" s="35"/>
      <c r="AB51" s="26"/>
      <c r="AC51" s="75"/>
      <c r="AD51" s="12"/>
      <c r="AE51" s="34"/>
      <c r="AF51" s="35"/>
      <c r="AG51" s="12"/>
      <c r="AH51" s="34"/>
      <c r="AI51" s="35"/>
      <c r="AJ51" s="12"/>
      <c r="AK51" s="34"/>
      <c r="AL51" s="35"/>
      <c r="AM51" s="26"/>
      <c r="AN51" s="36"/>
      <c r="AO51" s="17"/>
      <c r="AP51" s="37"/>
      <c r="AQ51" s="48"/>
      <c r="AR51" s="34"/>
      <c r="AS51" s="65"/>
      <c r="AT51" s="65"/>
    </row>
    <row r="52" spans="1:46" s="38" customFormat="1" ht="12.75">
      <c r="A52" s="28" t="s">
        <v>52</v>
      </c>
      <c r="B52" s="34">
        <v>17</v>
      </c>
      <c r="C52" s="42">
        <v>353</v>
      </c>
      <c r="D52" s="71">
        <f>C52/2.2046</f>
        <v>160.11974961444253</v>
      </c>
      <c r="E52" s="84">
        <v>0.5688</v>
      </c>
      <c r="F52" s="57"/>
      <c r="G52" s="58" t="s">
        <v>53</v>
      </c>
      <c r="H52" s="11" t="s">
        <v>54</v>
      </c>
      <c r="I52" s="33"/>
      <c r="J52" s="34"/>
      <c r="K52" s="35"/>
      <c r="L52" s="12"/>
      <c r="M52" s="34"/>
      <c r="N52" s="35"/>
      <c r="O52" s="12"/>
      <c r="P52" s="34"/>
      <c r="Q52" s="35"/>
      <c r="R52" s="26">
        <v>620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v>365</v>
      </c>
      <c r="AC52" s="75">
        <f t="shared" si="8"/>
        <v>985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v>500</v>
      </c>
      <c r="AN52" s="36">
        <f>(AM52+AB52+R52)</f>
        <v>1485</v>
      </c>
      <c r="AO52" s="17">
        <f t="shared" si="3"/>
        <v>673.591581239227</v>
      </c>
      <c r="AP52" s="37">
        <f>(AN52*E52)</f>
        <v>844.668</v>
      </c>
      <c r="AQ52" s="48">
        <f>IF(F52&gt;0,AP52*F52,AN52*E52)</f>
        <v>844.668</v>
      </c>
      <c r="AR52" s="34">
        <v>17</v>
      </c>
      <c r="AS52" s="65">
        <v>1</v>
      </c>
      <c r="AT52" s="65"/>
    </row>
    <row r="53" spans="1:46" s="38" customFormat="1" ht="15" customHeight="1" hidden="1">
      <c r="A53" s="91" t="s">
        <v>46</v>
      </c>
      <c r="B53" s="5"/>
      <c r="C53" s="86"/>
      <c r="D53" s="70"/>
      <c r="E53" s="87"/>
      <c r="F53" s="92"/>
      <c r="G53" s="93"/>
      <c r="H53" s="43"/>
      <c r="I53" s="12"/>
      <c r="J53" s="34"/>
      <c r="K53" s="35"/>
      <c r="L53" s="12"/>
      <c r="M53" s="34"/>
      <c r="N53" s="35"/>
      <c r="O53" s="12"/>
      <c r="P53" s="34"/>
      <c r="Q53" s="35"/>
      <c r="R53" s="26"/>
      <c r="S53" s="33"/>
      <c r="T53" s="34"/>
      <c r="U53" s="35"/>
      <c r="V53" s="12"/>
      <c r="W53" s="34"/>
      <c r="X53" s="35"/>
      <c r="Y53" s="12"/>
      <c r="Z53" s="34"/>
      <c r="AA53" s="35"/>
      <c r="AB53" s="26"/>
      <c r="AC53" s="75"/>
      <c r="AD53" s="12"/>
      <c r="AE53" s="34"/>
      <c r="AF53" s="35"/>
      <c r="AG53" s="12"/>
      <c r="AH53" s="34"/>
      <c r="AI53" s="35"/>
      <c r="AJ53" s="12"/>
      <c r="AK53" s="34"/>
      <c r="AL53" s="35"/>
      <c r="AM53" s="26"/>
      <c r="AN53" s="36"/>
      <c r="AO53" s="17"/>
      <c r="AP53" s="37"/>
      <c r="AQ53" s="48"/>
      <c r="AR53" s="5"/>
      <c r="AS53" s="65"/>
      <c r="AT53" s="65"/>
    </row>
    <row r="54" spans="1:46" s="25" customFormat="1" ht="15" customHeight="1" hidden="1">
      <c r="A54" s="28"/>
      <c r="B54" s="5"/>
      <c r="C54" s="86"/>
      <c r="D54" s="70">
        <f>C54/2.2046</f>
        <v>0</v>
      </c>
      <c r="E54" s="87"/>
      <c r="F54" s="92"/>
      <c r="G54" s="93"/>
      <c r="H54" s="43"/>
      <c r="I54" s="12"/>
      <c r="J54" s="34"/>
      <c r="K54" s="35"/>
      <c r="L54" s="12"/>
      <c r="M54" s="34"/>
      <c r="N54" s="35"/>
      <c r="O54" s="12"/>
      <c r="P54" s="34"/>
      <c r="Q54" s="35"/>
      <c r="R54" s="26">
        <f>IF(COUNT(J54,M54)&gt;2,"out",MAX(K54,N54,Q54))</f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>MAX(U54,X54,AA54)</f>
        <v>0</v>
      </c>
      <c r="AC54" s="75">
        <f t="shared" si="8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>MAX(AF54,AI54,AL54)</f>
        <v>0</v>
      </c>
      <c r="AN54" s="36">
        <f>(AM54+AB54+R54)</f>
        <v>0</v>
      </c>
      <c r="AO54" s="17">
        <f t="shared" si="3"/>
        <v>0</v>
      </c>
      <c r="AP54" s="37">
        <f>(AN54*E54)</f>
        <v>0</v>
      </c>
      <c r="AQ54" s="48">
        <f>IF(F54&gt;0,AP54*F54,AN54*E54)</f>
        <v>0</v>
      </c>
      <c r="AR54" s="5"/>
      <c r="AS54" s="65"/>
      <c r="AT54" s="65"/>
    </row>
    <row r="55" spans="1:46" s="25" customFormat="1" ht="15" customHeight="1" hidden="1">
      <c r="A55" s="89" t="s">
        <v>47</v>
      </c>
      <c r="B55" s="5"/>
      <c r="C55" s="86"/>
      <c r="D55" s="70"/>
      <c r="E55" s="87"/>
      <c r="F55" s="92"/>
      <c r="G55" s="93"/>
      <c r="H55" s="43"/>
      <c r="I55" s="12"/>
      <c r="J55" s="34"/>
      <c r="K55" s="35"/>
      <c r="L55" s="12"/>
      <c r="M55" s="34"/>
      <c r="N55" s="35"/>
      <c r="O55" s="12"/>
      <c r="P55" s="34"/>
      <c r="Q55" s="35"/>
      <c r="R55" s="26"/>
      <c r="S55" s="33"/>
      <c r="T55" s="34"/>
      <c r="U55" s="35"/>
      <c r="V55" s="12"/>
      <c r="W55" s="34"/>
      <c r="X55" s="35"/>
      <c r="Y55" s="12"/>
      <c r="Z55" s="34"/>
      <c r="AA55" s="35"/>
      <c r="AB55" s="26"/>
      <c r="AC55" s="75"/>
      <c r="AD55" s="12"/>
      <c r="AE55" s="34"/>
      <c r="AF55" s="35"/>
      <c r="AG55" s="12"/>
      <c r="AH55" s="34"/>
      <c r="AI55" s="35"/>
      <c r="AJ55" s="12"/>
      <c r="AK55" s="34"/>
      <c r="AL55" s="35"/>
      <c r="AM55" s="26"/>
      <c r="AN55" s="36"/>
      <c r="AO55" s="17"/>
      <c r="AP55" s="37"/>
      <c r="AQ55" s="48"/>
      <c r="AR55" s="5"/>
      <c r="AS55" s="65"/>
      <c r="AT55" s="65"/>
    </row>
    <row r="56" spans="1:46" s="25" customFormat="1" ht="15" customHeight="1" hidden="1">
      <c r="A56" s="16"/>
      <c r="B56" s="5"/>
      <c r="C56" s="86"/>
      <c r="D56" s="70">
        <f>C56/2.2046</f>
        <v>0</v>
      </c>
      <c r="E56" s="87"/>
      <c r="F56" s="92"/>
      <c r="G56" s="93"/>
      <c r="H56" s="41"/>
      <c r="I56" s="6"/>
      <c r="J56" s="5"/>
      <c r="K56" s="9"/>
      <c r="L56" s="6"/>
      <c r="M56" s="5"/>
      <c r="N56" s="9"/>
      <c r="O56" s="6"/>
      <c r="P56" s="5"/>
      <c r="Q56" s="9"/>
      <c r="R56" s="26">
        <f>IF(COUNT(J56,M56)&gt;2,"out",MAX(K56,N56,Q56))</f>
        <v>0</v>
      </c>
      <c r="S56" s="8"/>
      <c r="T56" s="5"/>
      <c r="U56" s="9"/>
      <c r="V56" s="6"/>
      <c r="W56" s="5"/>
      <c r="X56" s="9"/>
      <c r="Y56" s="6"/>
      <c r="Z56" s="5"/>
      <c r="AA56" s="9"/>
      <c r="AB56" s="26">
        <f>MAX(U56,X56,AA56)</f>
        <v>0</v>
      </c>
      <c r="AC56" s="75">
        <f t="shared" si="8"/>
        <v>0</v>
      </c>
      <c r="AD56" s="6"/>
      <c r="AE56" s="5"/>
      <c r="AF56" s="9"/>
      <c r="AG56" s="6"/>
      <c r="AH56" s="5"/>
      <c r="AI56" s="9"/>
      <c r="AJ56" s="6"/>
      <c r="AK56" s="5"/>
      <c r="AL56" s="9"/>
      <c r="AM56" s="26">
        <f>MAX(AF56,AI56,AL56)</f>
        <v>0</v>
      </c>
      <c r="AN56" s="36">
        <f>(AM56+AB56+R56)</f>
        <v>0</v>
      </c>
      <c r="AO56" s="17">
        <f t="shared" si="3"/>
        <v>0</v>
      </c>
      <c r="AP56" s="37">
        <f>(AN56*E56)</f>
        <v>0</v>
      </c>
      <c r="AQ56" s="48">
        <f>IF(F56&gt;0,AP56*F56,AN56*E56)</f>
        <v>0</v>
      </c>
      <c r="AR56" s="5"/>
      <c r="AS56" s="66"/>
      <c r="AT56" s="66"/>
    </row>
    <row r="57" spans="1:46" s="25" customFormat="1" ht="15" customHeight="1">
      <c r="A57" s="91" t="s">
        <v>48</v>
      </c>
      <c r="B57" s="5"/>
      <c r="C57" s="86"/>
      <c r="D57" s="70"/>
      <c r="E57" s="87"/>
      <c r="F57" s="92"/>
      <c r="G57" s="93"/>
      <c r="H57" s="41"/>
      <c r="I57" s="94"/>
      <c r="J57" s="5"/>
      <c r="K57" s="9"/>
      <c r="L57" s="6"/>
      <c r="M57" s="5"/>
      <c r="N57" s="9"/>
      <c r="O57" s="6"/>
      <c r="P57" s="5"/>
      <c r="Q57" s="9"/>
      <c r="R57" s="26"/>
      <c r="S57" s="8"/>
      <c r="T57" s="5"/>
      <c r="U57" s="9"/>
      <c r="V57" s="6"/>
      <c r="W57" s="5"/>
      <c r="X57" s="9"/>
      <c r="Y57" s="6"/>
      <c r="Z57" s="5"/>
      <c r="AA57" s="9"/>
      <c r="AB57" s="26"/>
      <c r="AC57" s="75"/>
      <c r="AD57" s="6"/>
      <c r="AE57" s="5"/>
      <c r="AF57" s="9"/>
      <c r="AG57" s="6"/>
      <c r="AH57" s="5"/>
      <c r="AI57" s="9"/>
      <c r="AJ57" s="6"/>
      <c r="AK57" s="5"/>
      <c r="AL57" s="9"/>
      <c r="AM57" s="26"/>
      <c r="AN57" s="36"/>
      <c r="AO57" s="17"/>
      <c r="AP57" s="37"/>
      <c r="AQ57" s="48"/>
      <c r="AR57" s="5"/>
      <c r="AS57" s="66"/>
      <c r="AT57" s="66"/>
    </row>
    <row r="58" spans="1:46" s="25" customFormat="1" ht="15" customHeight="1">
      <c r="A58" s="16" t="s">
        <v>55</v>
      </c>
      <c r="B58" s="5">
        <v>25</v>
      </c>
      <c r="C58" s="86">
        <v>146.45</v>
      </c>
      <c r="D58" s="70">
        <f>C58/2.2046</f>
        <v>66.42928422389548</v>
      </c>
      <c r="E58" s="87">
        <v>0.9092</v>
      </c>
      <c r="F58" s="92"/>
      <c r="G58" s="93" t="s">
        <v>56</v>
      </c>
      <c r="H58" s="41">
        <v>148</v>
      </c>
      <c r="I58" s="6"/>
      <c r="J58" s="5"/>
      <c r="K58" s="9"/>
      <c r="L58" s="6"/>
      <c r="M58" s="5"/>
      <c r="N58" s="9"/>
      <c r="O58" s="6"/>
      <c r="P58" s="5"/>
      <c r="Q58" s="9"/>
      <c r="R58" s="26">
        <v>400</v>
      </c>
      <c r="S58" s="8"/>
      <c r="T58" s="5"/>
      <c r="U58" s="9"/>
      <c r="V58" s="6"/>
      <c r="W58" s="5"/>
      <c r="X58" s="9"/>
      <c r="Y58" s="6"/>
      <c r="Z58" s="5"/>
      <c r="AA58" s="9"/>
      <c r="AB58" s="26">
        <v>265</v>
      </c>
      <c r="AC58" s="75">
        <f t="shared" si="8"/>
        <v>665</v>
      </c>
      <c r="AD58" s="6"/>
      <c r="AE58" s="5"/>
      <c r="AF58" s="9"/>
      <c r="AG58" s="6"/>
      <c r="AH58" s="5"/>
      <c r="AI58" s="9"/>
      <c r="AJ58" s="6"/>
      <c r="AK58" s="5"/>
      <c r="AL58" s="9"/>
      <c r="AM58" s="26">
        <v>400</v>
      </c>
      <c r="AN58" s="36">
        <f>(AM58+AB58+R58)</f>
        <v>1065</v>
      </c>
      <c r="AO58" s="17">
        <f t="shared" si="3"/>
        <v>483.0808309897487</v>
      </c>
      <c r="AP58" s="37">
        <f>(AN58*E58)</f>
        <v>968.298</v>
      </c>
      <c r="AQ58" s="48">
        <f>IF(F58&gt;0,AP58*F58,AN58*E58)</f>
        <v>968.298</v>
      </c>
      <c r="AR58" s="5">
        <v>25</v>
      </c>
      <c r="AS58" s="66">
        <v>1</v>
      </c>
      <c r="AT58" s="66" t="s">
        <v>82</v>
      </c>
    </row>
    <row r="59" spans="1:46" s="25" customFormat="1" ht="15" customHeight="1" hidden="1">
      <c r="A59" s="95" t="s">
        <v>49</v>
      </c>
      <c r="B59" s="18"/>
      <c r="C59" s="39"/>
      <c r="D59" s="96"/>
      <c r="E59" s="97"/>
      <c r="F59" s="98"/>
      <c r="G59" s="40"/>
      <c r="H59" s="20"/>
      <c r="I59" s="21"/>
      <c r="J59" s="18"/>
      <c r="K59" s="22"/>
      <c r="L59" s="19"/>
      <c r="M59" s="18"/>
      <c r="N59" s="22"/>
      <c r="O59" s="19"/>
      <c r="P59" s="18"/>
      <c r="Q59" s="22"/>
      <c r="R59" s="61"/>
      <c r="S59" s="21"/>
      <c r="T59" s="18"/>
      <c r="U59" s="22"/>
      <c r="V59" s="19"/>
      <c r="W59" s="18"/>
      <c r="X59" s="22"/>
      <c r="Y59" s="19"/>
      <c r="Z59" s="18"/>
      <c r="AA59" s="22"/>
      <c r="AB59" s="61"/>
      <c r="AC59" s="116"/>
      <c r="AD59" s="19"/>
      <c r="AE59" s="18"/>
      <c r="AF59" s="22"/>
      <c r="AG59" s="19"/>
      <c r="AH59" s="18"/>
      <c r="AI59" s="22"/>
      <c r="AJ59" s="19"/>
      <c r="AK59" s="18"/>
      <c r="AL59" s="22"/>
      <c r="AM59" s="61"/>
      <c r="AN59" s="23"/>
      <c r="AO59" s="117"/>
      <c r="AP59" s="24"/>
      <c r="AQ59" s="62"/>
      <c r="AR59" s="18"/>
      <c r="AS59" s="64"/>
      <c r="AT59" s="64"/>
    </row>
    <row r="60" spans="1:46" s="38" customFormat="1" ht="12.75" hidden="1">
      <c r="A60" s="28"/>
      <c r="B60" s="34"/>
      <c r="C60" s="42"/>
      <c r="D60" s="71">
        <f aca="true" t="shared" si="9" ref="D60:D69">C60/2.2046</f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aca="true" t="shared" si="10" ref="R60:R69">IF(COUNT(J60,M60)&gt;2,"out",MAX(K60,N60,Q60))</f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aca="true" t="shared" si="11" ref="AB60:AB69">MAX(U60,X60,AA60)</f>
        <v>0</v>
      </c>
      <c r="AC60" s="75">
        <f t="shared" si="8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aca="true" t="shared" si="12" ref="AM60:AM69">MAX(AF60,AI60,AL60)</f>
        <v>0</v>
      </c>
      <c r="AN60" s="36">
        <f aca="true" t="shared" si="13" ref="AN60:AN69">(AM60+AB60+R60)</f>
        <v>0</v>
      </c>
      <c r="AO60" s="17">
        <f t="shared" si="3"/>
        <v>0</v>
      </c>
      <c r="AP60" s="37">
        <f aca="true" t="shared" si="14" ref="AP60:AP69">(AN60*E60)</f>
        <v>0</v>
      </c>
      <c r="AQ60" s="48">
        <f aca="true" t="shared" si="15" ref="AQ60:AQ69">IF(F60&gt;0,AP60*F60,AN60*E60)</f>
        <v>0</v>
      </c>
      <c r="AR60" s="34"/>
      <c r="AS60" s="65"/>
      <c r="AT60" s="65"/>
    </row>
    <row r="61" spans="1:46" s="38" customFormat="1" ht="12.75" hidden="1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8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2"/>
        <v>0</v>
      </c>
      <c r="AN61" s="36">
        <f t="shared" si="13"/>
        <v>0</v>
      </c>
      <c r="AO61" s="17">
        <f t="shared" si="3"/>
        <v>0</v>
      </c>
      <c r="AP61" s="37">
        <f t="shared" si="14"/>
        <v>0</v>
      </c>
      <c r="AQ61" s="48">
        <f t="shared" si="15"/>
        <v>0</v>
      </c>
      <c r="AR61" s="34"/>
      <c r="AS61" s="65"/>
      <c r="AT61" s="65"/>
    </row>
    <row r="62" spans="1:46" s="38" customFormat="1" ht="12.75" hidden="1">
      <c r="A62" s="28"/>
      <c r="B62" s="34"/>
      <c r="C62" s="42"/>
      <c r="D62" s="71">
        <f t="shared" si="9"/>
        <v>0</v>
      </c>
      <c r="E62" s="84"/>
      <c r="F62" s="57"/>
      <c r="G62" s="58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>
        <f t="shared" si="10"/>
        <v>0</v>
      </c>
      <c r="S62" s="33"/>
      <c r="T62" s="34"/>
      <c r="U62" s="35"/>
      <c r="V62" s="12"/>
      <c r="W62" s="34"/>
      <c r="X62" s="35"/>
      <c r="Y62" s="12"/>
      <c r="Z62" s="34"/>
      <c r="AA62" s="35"/>
      <c r="AB62" s="26">
        <f t="shared" si="11"/>
        <v>0</v>
      </c>
      <c r="AC62" s="75">
        <f t="shared" si="8"/>
        <v>0</v>
      </c>
      <c r="AD62" s="12"/>
      <c r="AE62" s="34"/>
      <c r="AF62" s="35"/>
      <c r="AG62" s="12"/>
      <c r="AH62" s="34"/>
      <c r="AI62" s="35"/>
      <c r="AJ62" s="12"/>
      <c r="AK62" s="34"/>
      <c r="AL62" s="35"/>
      <c r="AM62" s="26">
        <f t="shared" si="12"/>
        <v>0</v>
      </c>
      <c r="AN62" s="36">
        <f t="shared" si="13"/>
        <v>0</v>
      </c>
      <c r="AO62" s="17">
        <f t="shared" si="3"/>
        <v>0</v>
      </c>
      <c r="AP62" s="37">
        <f t="shared" si="14"/>
        <v>0</v>
      </c>
      <c r="AQ62" s="48">
        <f t="shared" si="15"/>
        <v>0</v>
      </c>
      <c r="AR62" s="34"/>
      <c r="AS62" s="65"/>
      <c r="AT62" s="65"/>
    </row>
    <row r="63" spans="1:46" s="38" customFormat="1" ht="12.75" hidden="1">
      <c r="A63" s="28"/>
      <c r="B63" s="34"/>
      <c r="C63" s="42"/>
      <c r="D63" s="71">
        <f t="shared" si="9"/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 t="shared" si="10"/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 t="shared" si="11"/>
        <v>0</v>
      </c>
      <c r="AC63" s="75">
        <f t="shared" si="8"/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 t="shared" si="12"/>
        <v>0</v>
      </c>
      <c r="AN63" s="36">
        <f t="shared" si="13"/>
        <v>0</v>
      </c>
      <c r="AO63" s="17">
        <f t="shared" si="3"/>
        <v>0</v>
      </c>
      <c r="AP63" s="37">
        <f t="shared" si="14"/>
        <v>0</v>
      </c>
      <c r="AQ63" s="48">
        <f t="shared" si="15"/>
        <v>0</v>
      </c>
      <c r="AR63" s="34"/>
      <c r="AS63" s="65"/>
      <c r="AT63" s="65"/>
    </row>
    <row r="64" spans="1:46" s="38" customFormat="1" ht="12.75" hidden="1">
      <c r="A64" s="28"/>
      <c r="B64" s="34"/>
      <c r="C64" s="42"/>
      <c r="D64" s="71">
        <f t="shared" si="9"/>
        <v>0</v>
      </c>
      <c r="E64" s="84"/>
      <c r="F64" s="57"/>
      <c r="G64" s="58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>
        <f t="shared" si="10"/>
        <v>0</v>
      </c>
      <c r="S64" s="33"/>
      <c r="T64" s="34"/>
      <c r="U64" s="35"/>
      <c r="V64" s="12"/>
      <c r="W64" s="34"/>
      <c r="X64" s="35"/>
      <c r="Y64" s="12"/>
      <c r="Z64" s="34"/>
      <c r="AA64" s="35"/>
      <c r="AB64" s="26">
        <f t="shared" si="11"/>
        <v>0</v>
      </c>
      <c r="AC64" s="75">
        <f t="shared" si="8"/>
        <v>0</v>
      </c>
      <c r="AD64" s="12"/>
      <c r="AE64" s="34"/>
      <c r="AF64" s="35"/>
      <c r="AG64" s="12"/>
      <c r="AH64" s="34"/>
      <c r="AI64" s="35"/>
      <c r="AJ64" s="12"/>
      <c r="AK64" s="34"/>
      <c r="AL64" s="35"/>
      <c r="AM64" s="26">
        <f t="shared" si="12"/>
        <v>0</v>
      </c>
      <c r="AN64" s="36">
        <f t="shared" si="13"/>
        <v>0</v>
      </c>
      <c r="AO64" s="17">
        <f t="shared" si="3"/>
        <v>0</v>
      </c>
      <c r="AP64" s="37">
        <f t="shared" si="14"/>
        <v>0</v>
      </c>
      <c r="AQ64" s="48">
        <f t="shared" si="15"/>
        <v>0</v>
      </c>
      <c r="AR64" s="34"/>
      <c r="AS64" s="65"/>
      <c r="AT64" s="65"/>
    </row>
    <row r="65" spans="1:46" s="38" customFormat="1" ht="12.75" hidden="1">
      <c r="A65" s="28"/>
      <c r="B65" s="34"/>
      <c r="C65" s="42"/>
      <c r="D65" s="71">
        <f t="shared" si="9"/>
        <v>0</v>
      </c>
      <c r="E65" s="84"/>
      <c r="F65" s="57"/>
      <c r="G65" s="58"/>
      <c r="H65" s="11"/>
      <c r="I65" s="33"/>
      <c r="J65" s="34"/>
      <c r="K65" s="35"/>
      <c r="L65" s="12"/>
      <c r="M65" s="34"/>
      <c r="N65" s="35"/>
      <c r="O65" s="12"/>
      <c r="P65" s="34"/>
      <c r="Q65" s="35"/>
      <c r="R65" s="26">
        <f t="shared" si="10"/>
        <v>0</v>
      </c>
      <c r="S65" s="33"/>
      <c r="T65" s="34"/>
      <c r="U65" s="35"/>
      <c r="V65" s="12"/>
      <c r="W65" s="34"/>
      <c r="X65" s="35"/>
      <c r="Y65" s="12"/>
      <c r="Z65" s="34"/>
      <c r="AA65" s="35"/>
      <c r="AB65" s="26">
        <f t="shared" si="11"/>
        <v>0</v>
      </c>
      <c r="AC65" s="75">
        <f t="shared" si="8"/>
        <v>0</v>
      </c>
      <c r="AD65" s="12"/>
      <c r="AE65" s="34"/>
      <c r="AF65" s="35"/>
      <c r="AG65" s="12"/>
      <c r="AH65" s="34"/>
      <c r="AI65" s="35"/>
      <c r="AJ65" s="12"/>
      <c r="AK65" s="34"/>
      <c r="AL65" s="35"/>
      <c r="AM65" s="26">
        <f t="shared" si="12"/>
        <v>0</v>
      </c>
      <c r="AN65" s="36">
        <f t="shared" si="13"/>
        <v>0</v>
      </c>
      <c r="AO65" s="17">
        <f t="shared" si="3"/>
        <v>0</v>
      </c>
      <c r="AP65" s="37">
        <f t="shared" si="14"/>
        <v>0</v>
      </c>
      <c r="AQ65" s="48">
        <f t="shared" si="15"/>
        <v>0</v>
      </c>
      <c r="AR65" s="34"/>
      <c r="AS65" s="65"/>
      <c r="AT65" s="65"/>
    </row>
    <row r="66" spans="1:46" s="38" customFormat="1" ht="12.75" hidden="1">
      <c r="A66" s="28"/>
      <c r="B66" s="34"/>
      <c r="C66" s="42"/>
      <c r="D66" s="71">
        <f t="shared" si="9"/>
        <v>0</v>
      </c>
      <c r="E66" s="84"/>
      <c r="F66" s="57"/>
      <c r="G66" s="58"/>
      <c r="H66" s="11"/>
      <c r="I66" s="33"/>
      <c r="J66" s="34"/>
      <c r="K66" s="35"/>
      <c r="L66" s="12"/>
      <c r="M66" s="34"/>
      <c r="N66" s="35"/>
      <c r="O66" s="12"/>
      <c r="P66" s="34"/>
      <c r="Q66" s="35"/>
      <c r="R66" s="26">
        <f t="shared" si="10"/>
        <v>0</v>
      </c>
      <c r="S66" s="33"/>
      <c r="T66" s="34"/>
      <c r="U66" s="35"/>
      <c r="V66" s="12"/>
      <c r="W66" s="34"/>
      <c r="X66" s="35"/>
      <c r="Y66" s="12"/>
      <c r="Z66" s="34"/>
      <c r="AA66" s="35"/>
      <c r="AB66" s="26">
        <f t="shared" si="11"/>
        <v>0</v>
      </c>
      <c r="AC66" s="75">
        <f t="shared" si="8"/>
        <v>0</v>
      </c>
      <c r="AD66" s="12"/>
      <c r="AE66" s="34"/>
      <c r="AF66" s="35"/>
      <c r="AG66" s="12"/>
      <c r="AH66" s="34"/>
      <c r="AI66" s="35"/>
      <c r="AJ66" s="12"/>
      <c r="AK66" s="34"/>
      <c r="AL66" s="35"/>
      <c r="AM66" s="26">
        <f t="shared" si="12"/>
        <v>0</v>
      </c>
      <c r="AN66" s="36">
        <f t="shared" si="13"/>
        <v>0</v>
      </c>
      <c r="AO66" s="17">
        <f t="shared" si="3"/>
        <v>0</v>
      </c>
      <c r="AP66" s="37">
        <f t="shared" si="14"/>
        <v>0</v>
      </c>
      <c r="AQ66" s="48">
        <f t="shared" si="15"/>
        <v>0</v>
      </c>
      <c r="AR66" s="34"/>
      <c r="AS66" s="65"/>
      <c r="AT66" s="65"/>
    </row>
    <row r="67" spans="1:46" s="38" customFormat="1" ht="12.75" hidden="1">
      <c r="A67" s="28"/>
      <c r="B67" s="34"/>
      <c r="C67" s="42"/>
      <c r="D67" s="71">
        <f t="shared" si="9"/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 t="shared" si="10"/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 t="shared" si="11"/>
        <v>0</v>
      </c>
      <c r="AC67" s="75">
        <f t="shared" si="8"/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 t="shared" si="12"/>
        <v>0</v>
      </c>
      <c r="AN67" s="36">
        <f t="shared" si="13"/>
        <v>0</v>
      </c>
      <c r="AO67" s="17">
        <f t="shared" si="3"/>
        <v>0</v>
      </c>
      <c r="AP67" s="37">
        <f t="shared" si="14"/>
        <v>0</v>
      </c>
      <c r="AQ67" s="48">
        <f t="shared" si="15"/>
        <v>0</v>
      </c>
      <c r="AR67" s="34"/>
      <c r="AS67" s="65"/>
      <c r="AT67" s="65"/>
    </row>
    <row r="68" spans="1:46" s="38" customFormat="1" ht="12.75" hidden="1">
      <c r="A68" s="28"/>
      <c r="B68" s="34"/>
      <c r="C68" s="42"/>
      <c r="D68" s="71">
        <f t="shared" si="9"/>
        <v>0</v>
      </c>
      <c r="E68" s="84"/>
      <c r="F68" s="57"/>
      <c r="G68" s="58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>
        <f t="shared" si="10"/>
        <v>0</v>
      </c>
      <c r="S68" s="33"/>
      <c r="T68" s="34"/>
      <c r="U68" s="35"/>
      <c r="V68" s="12"/>
      <c r="W68" s="34"/>
      <c r="X68" s="35"/>
      <c r="Y68" s="12"/>
      <c r="Z68" s="34"/>
      <c r="AA68" s="35"/>
      <c r="AB68" s="26">
        <f t="shared" si="11"/>
        <v>0</v>
      </c>
      <c r="AC68" s="75">
        <f t="shared" si="8"/>
        <v>0</v>
      </c>
      <c r="AD68" s="12"/>
      <c r="AE68" s="34"/>
      <c r="AF68" s="35"/>
      <c r="AG68" s="12"/>
      <c r="AH68" s="34"/>
      <c r="AI68" s="35"/>
      <c r="AJ68" s="12"/>
      <c r="AK68" s="34"/>
      <c r="AL68" s="35"/>
      <c r="AM68" s="26">
        <f t="shared" si="12"/>
        <v>0</v>
      </c>
      <c r="AN68" s="36">
        <f t="shared" si="13"/>
        <v>0</v>
      </c>
      <c r="AO68" s="17">
        <f t="shared" si="3"/>
        <v>0</v>
      </c>
      <c r="AP68" s="37">
        <f t="shared" si="14"/>
        <v>0</v>
      </c>
      <c r="AQ68" s="48">
        <f t="shared" si="15"/>
        <v>0</v>
      </c>
      <c r="AR68" s="34"/>
      <c r="AS68" s="65"/>
      <c r="AT68" s="65"/>
    </row>
    <row r="69" spans="1:46" s="38" customFormat="1" ht="12.75" hidden="1">
      <c r="A69" s="28"/>
      <c r="B69" s="34"/>
      <c r="C69" s="42"/>
      <c r="D69" s="71">
        <f t="shared" si="9"/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 t="shared" si="10"/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 t="shared" si="11"/>
        <v>0</v>
      </c>
      <c r="AC69" s="75">
        <f t="shared" si="8"/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 t="shared" si="12"/>
        <v>0</v>
      </c>
      <c r="AN69" s="36">
        <f t="shared" si="13"/>
        <v>0</v>
      </c>
      <c r="AO69" s="17">
        <f t="shared" si="3"/>
        <v>0</v>
      </c>
      <c r="AP69" s="37">
        <f t="shared" si="14"/>
        <v>0</v>
      </c>
      <c r="AQ69" s="48">
        <f t="shared" si="15"/>
        <v>0</v>
      </c>
      <c r="AR69" s="34"/>
      <c r="AS69" s="65"/>
      <c r="AT69" s="65"/>
    </row>
    <row r="70" spans="1:46" s="38" customFormat="1" ht="15" customHeight="1" hidden="1">
      <c r="A70" s="85" t="s">
        <v>30</v>
      </c>
      <c r="B70" s="34"/>
      <c r="C70" s="42"/>
      <c r="D70" s="71"/>
      <c r="E70" s="84"/>
      <c r="F70" s="59"/>
      <c r="G70" s="60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4"/>
      <c r="AS70" s="65"/>
      <c r="AT70" s="65"/>
    </row>
    <row r="71" spans="1:46" s="38" customFormat="1" ht="12.75" hidden="1">
      <c r="A71" s="28"/>
      <c r="B71" s="34"/>
      <c r="C71" s="42"/>
      <c r="D71" s="71">
        <f>C71/2.2046</f>
        <v>0</v>
      </c>
      <c r="E71" s="84"/>
      <c r="F71" s="57"/>
      <c r="G71" s="58"/>
      <c r="H71" s="11"/>
      <c r="I71" s="33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 t="shared" si="3"/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46" s="38" customFormat="1" ht="15" customHeight="1" hidden="1">
      <c r="A72" s="85" t="s">
        <v>31</v>
      </c>
      <c r="B72" s="34"/>
      <c r="C72" s="42"/>
      <c r="D72" s="71"/>
      <c r="E72" s="84"/>
      <c r="F72" s="59"/>
      <c r="G72" s="60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4"/>
      <c r="AS72" s="65"/>
      <c r="AT72" s="65"/>
    </row>
    <row r="73" spans="1:46" ht="15" customHeight="1" hidden="1">
      <c r="A73" s="30"/>
      <c r="B73" s="5"/>
      <c r="C73" s="86"/>
      <c r="D73" s="71">
        <f>C73/2.2046</f>
        <v>0</v>
      </c>
      <c r="E73" s="87"/>
      <c r="F73" s="88"/>
      <c r="G73" s="32"/>
      <c r="H73" s="7"/>
      <c r="I73" s="8"/>
      <c r="J73" s="5"/>
      <c r="K73" s="9"/>
      <c r="L73" s="6"/>
      <c r="M73" s="5"/>
      <c r="N73" s="9"/>
      <c r="O73" s="6"/>
      <c r="P73" s="5"/>
      <c r="Q73" s="9"/>
      <c r="R73" s="26">
        <f>IF(COUNT(J73,M73)&gt;2,"out",MAX(K73,N73,Q73))</f>
        <v>0</v>
      </c>
      <c r="S73" s="8"/>
      <c r="T73" s="5"/>
      <c r="U73" s="9"/>
      <c r="V73" s="6"/>
      <c r="W73" s="5"/>
      <c r="X73" s="9"/>
      <c r="Y73" s="6"/>
      <c r="Z73" s="5"/>
      <c r="AA73" s="9"/>
      <c r="AB73" s="26">
        <f>MAX(U73,X73,AA73)</f>
        <v>0</v>
      </c>
      <c r="AC73" s="75">
        <f>SUM(AB73,R73)</f>
        <v>0</v>
      </c>
      <c r="AD73" s="6"/>
      <c r="AE73" s="5"/>
      <c r="AF73" s="9"/>
      <c r="AG73" s="6"/>
      <c r="AH73" s="5"/>
      <c r="AI73" s="9"/>
      <c r="AJ73" s="6"/>
      <c r="AK73" s="5"/>
      <c r="AL73" s="9"/>
      <c r="AM73" s="26">
        <f>MAX(AF73,AI73,AL73)</f>
        <v>0</v>
      </c>
      <c r="AN73" s="36">
        <f>(AM73+AB73+R73)</f>
        <v>0</v>
      </c>
      <c r="AO73" s="17">
        <f t="shared" si="3"/>
        <v>0</v>
      </c>
      <c r="AP73" s="37">
        <f>(AN73*E73)</f>
        <v>0</v>
      </c>
      <c r="AQ73" s="48">
        <f>IF(F73&gt;0,AP73*F73,AN73*E73)</f>
        <v>0</v>
      </c>
      <c r="AR73" s="5"/>
      <c r="AS73" s="66"/>
      <c r="AT73" s="66"/>
    </row>
    <row r="74" spans="1:46" ht="15" customHeight="1" hidden="1">
      <c r="A74" s="85" t="s">
        <v>32</v>
      </c>
      <c r="B74" s="5"/>
      <c r="C74" s="86"/>
      <c r="D74" s="70"/>
      <c r="E74" s="87"/>
      <c r="F74" s="88"/>
      <c r="G74" s="32"/>
      <c r="H74" s="7"/>
      <c r="I74" s="8"/>
      <c r="J74" s="5"/>
      <c r="K74" s="9"/>
      <c r="L74" s="6"/>
      <c r="M74" s="5"/>
      <c r="N74" s="9"/>
      <c r="O74" s="6"/>
      <c r="P74" s="5"/>
      <c r="Q74" s="9"/>
      <c r="R74" s="26"/>
      <c r="S74" s="8"/>
      <c r="T74" s="5"/>
      <c r="U74" s="9"/>
      <c r="V74" s="6"/>
      <c r="W74" s="5"/>
      <c r="X74" s="9"/>
      <c r="Y74" s="6"/>
      <c r="Z74" s="5"/>
      <c r="AA74" s="9"/>
      <c r="AB74" s="26"/>
      <c r="AC74" s="75"/>
      <c r="AD74" s="6"/>
      <c r="AE74" s="5"/>
      <c r="AF74" s="9"/>
      <c r="AG74" s="6"/>
      <c r="AH74" s="5"/>
      <c r="AI74" s="9"/>
      <c r="AJ74" s="6"/>
      <c r="AK74" s="5"/>
      <c r="AL74" s="9"/>
      <c r="AM74" s="26"/>
      <c r="AN74" s="36"/>
      <c r="AO74" s="17"/>
      <c r="AP74" s="37"/>
      <c r="AQ74" s="48"/>
      <c r="AR74" s="5"/>
      <c r="AS74" s="66"/>
      <c r="AT74" s="66"/>
    </row>
    <row r="75" spans="1:46" s="38" customFormat="1" ht="12.75" hidden="1">
      <c r="A75" s="28"/>
      <c r="B75" s="34"/>
      <c r="C75" s="42"/>
      <c r="D75" s="71">
        <f>C75/2.2046</f>
        <v>0</v>
      </c>
      <c r="E75" s="84"/>
      <c r="F75" s="57"/>
      <c r="G75" s="58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 aca="true" t="shared" si="16" ref="AO75:AO107">(AN75/2.2046)</f>
        <v>0</v>
      </c>
      <c r="AP75" s="37">
        <f>(AN75*E75)</f>
        <v>0</v>
      </c>
      <c r="AQ75" s="48">
        <f>IF(F75&gt;0,AP75*F75,AN75*E75)</f>
        <v>0</v>
      </c>
      <c r="AR75" s="34"/>
      <c r="AS75" s="65"/>
      <c r="AT75" s="65"/>
    </row>
    <row r="76" spans="1:237" s="25" customFormat="1" ht="15" customHeight="1" hidden="1">
      <c r="A76" s="89" t="s">
        <v>33</v>
      </c>
      <c r="B76" s="31"/>
      <c r="C76" s="29"/>
      <c r="D76" s="70"/>
      <c r="E76" s="87"/>
      <c r="F76" s="88"/>
      <c r="G76" s="32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33"/>
      <c r="T76" s="34"/>
      <c r="U76" s="35"/>
      <c r="V76" s="12"/>
      <c r="W76" s="34"/>
      <c r="X76" s="35"/>
      <c r="Y76" s="12"/>
      <c r="Z76" s="34"/>
      <c r="AA76" s="35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1"/>
      <c r="AS76" s="65"/>
      <c r="AT76" s="65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</row>
    <row r="77" spans="1:46" s="38" customFormat="1" ht="12.75" hidden="1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33"/>
      <c r="T77" s="34"/>
      <c r="U77" s="35"/>
      <c r="V77" s="12"/>
      <c r="W77" s="34"/>
      <c r="X77" s="35"/>
      <c r="Y77" s="12"/>
      <c r="Z77" s="34"/>
      <c r="AA77" s="35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 t="shared" si="16"/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237" s="25" customFormat="1" ht="15" customHeight="1" hidden="1">
      <c r="A78" s="89" t="s">
        <v>34</v>
      </c>
      <c r="B78" s="31"/>
      <c r="C78" s="29"/>
      <c r="D78" s="70"/>
      <c r="E78" s="87"/>
      <c r="F78" s="88"/>
      <c r="G78" s="32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33"/>
      <c r="T78" s="34"/>
      <c r="U78" s="35"/>
      <c r="V78" s="12"/>
      <c r="W78" s="34"/>
      <c r="X78" s="35"/>
      <c r="Y78" s="12"/>
      <c r="Z78" s="34"/>
      <c r="AA78" s="35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1"/>
      <c r="AS78" s="65"/>
      <c r="AT78" s="65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</row>
    <row r="79" spans="1:46" s="38" customFormat="1" ht="12.75" hidden="1">
      <c r="A79" s="30"/>
      <c r="B79" s="34"/>
      <c r="C79" s="42"/>
      <c r="D79" s="70">
        <f>C79/2.2046</f>
        <v>0</v>
      </c>
      <c r="E79" s="84"/>
      <c r="F79" s="46"/>
      <c r="G79" s="47"/>
      <c r="H79" s="43"/>
      <c r="I79" s="12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33"/>
      <c r="T79" s="34"/>
      <c r="U79" s="35"/>
      <c r="V79" s="12"/>
      <c r="W79" s="34"/>
      <c r="X79" s="35"/>
      <c r="Y79" s="12"/>
      <c r="Z79" s="34"/>
      <c r="AA79" s="35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 t="shared" si="16"/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237" s="25" customFormat="1" ht="15" customHeight="1" hidden="1">
      <c r="A80" s="89" t="s">
        <v>35</v>
      </c>
      <c r="B80" s="31"/>
      <c r="C80" s="29"/>
      <c r="D80" s="70"/>
      <c r="E80" s="87"/>
      <c r="F80" s="88"/>
      <c r="G80" s="32"/>
      <c r="H80" s="11"/>
      <c r="I80" s="33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</row>
    <row r="81" spans="1:46" s="38" customFormat="1" ht="12.75" hidden="1">
      <c r="A81" s="30"/>
      <c r="B81" s="34"/>
      <c r="C81" s="42"/>
      <c r="D81" s="70">
        <f>C81/2.2046</f>
        <v>0</v>
      </c>
      <c r="E81" s="84"/>
      <c r="F81" s="46"/>
      <c r="G81" s="47"/>
      <c r="H81" s="43"/>
      <c r="I81" s="12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 t="shared" si="16"/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237" s="25" customFormat="1" ht="15" customHeight="1" hidden="1">
      <c r="A82" s="89" t="s">
        <v>36</v>
      </c>
      <c r="B82" s="31"/>
      <c r="C82" s="29"/>
      <c r="D82" s="70"/>
      <c r="E82" s="87"/>
      <c r="F82" s="88"/>
      <c r="G82" s="32"/>
      <c r="H82" s="11"/>
      <c r="I82" s="33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1"/>
      <c r="AS82" s="65"/>
      <c r="AT82" s="65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</row>
    <row r="83" spans="1:237" s="25" customFormat="1" ht="15" customHeight="1" hidden="1">
      <c r="A83" s="28"/>
      <c r="B83" s="31"/>
      <c r="C83" s="29"/>
      <c r="D83" s="70">
        <f>C83/2.2046</f>
        <v>0</v>
      </c>
      <c r="E83" s="87"/>
      <c r="F83" s="88"/>
      <c r="G83" s="32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 t="shared" si="16"/>
        <v>0</v>
      </c>
      <c r="AP83" s="37">
        <f>(AN83*E83)</f>
        <v>0</v>
      </c>
      <c r="AQ83" s="48">
        <f>IF(F83&gt;0,AP83*F83,AN83*E83)</f>
        <v>0</v>
      </c>
      <c r="AR83" s="31"/>
      <c r="AS83" s="65"/>
      <c r="AT83" s="65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</row>
    <row r="84" spans="1:46" s="38" customFormat="1" ht="15" customHeight="1" hidden="1">
      <c r="A84" s="89" t="s">
        <v>37</v>
      </c>
      <c r="B84" s="34"/>
      <c r="C84" s="42"/>
      <c r="D84" s="71"/>
      <c r="E84" s="84"/>
      <c r="F84" s="57"/>
      <c r="G84" s="43"/>
      <c r="H84" s="11"/>
      <c r="I84" s="33"/>
      <c r="J84" s="34"/>
      <c r="K84" s="35"/>
      <c r="L84" s="12"/>
      <c r="M84" s="34"/>
      <c r="N84" s="35"/>
      <c r="O84" s="12"/>
      <c r="P84" s="34"/>
      <c r="Q84" s="35"/>
      <c r="R84" s="26"/>
      <c r="S84" s="107"/>
      <c r="T84" s="100"/>
      <c r="U84" s="108"/>
      <c r="V84" s="109"/>
      <c r="W84" s="100"/>
      <c r="X84" s="108"/>
      <c r="Y84" s="109"/>
      <c r="Z84" s="100"/>
      <c r="AA84" s="108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 hidden="1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107"/>
      <c r="T85" s="100"/>
      <c r="U85" s="108"/>
      <c r="V85" s="109"/>
      <c r="W85" s="100"/>
      <c r="X85" s="108"/>
      <c r="Y85" s="109"/>
      <c r="Z85" s="100"/>
      <c r="AA85" s="108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 t="shared" si="16"/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 hidden="1">
      <c r="A86" s="85" t="s">
        <v>38</v>
      </c>
      <c r="B86" s="34"/>
      <c r="C86" s="42"/>
      <c r="D86" s="71"/>
      <c r="E86" s="84"/>
      <c r="F86" s="57"/>
      <c r="G86" s="43"/>
      <c r="H86" s="11"/>
      <c r="I86" s="33"/>
      <c r="J86" s="34"/>
      <c r="K86" s="35"/>
      <c r="L86" s="12"/>
      <c r="M86" s="34"/>
      <c r="N86" s="35"/>
      <c r="O86" s="12"/>
      <c r="P86" s="34"/>
      <c r="Q86" s="35"/>
      <c r="R86" s="26"/>
      <c r="S86" s="107"/>
      <c r="T86" s="100"/>
      <c r="U86" s="108"/>
      <c r="V86" s="109"/>
      <c r="W86" s="100"/>
      <c r="X86" s="108"/>
      <c r="Y86" s="109"/>
      <c r="Z86" s="100"/>
      <c r="AA86" s="108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 hidden="1">
      <c r="A87" s="30"/>
      <c r="B87" s="34"/>
      <c r="C87" s="42"/>
      <c r="D87" s="71">
        <f>C87/2.2046</f>
        <v>0</v>
      </c>
      <c r="E87" s="84"/>
      <c r="F87" s="57"/>
      <c r="G87" s="43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107"/>
      <c r="T87" s="100"/>
      <c r="U87" s="108"/>
      <c r="V87" s="109"/>
      <c r="W87" s="100"/>
      <c r="X87" s="108"/>
      <c r="Y87" s="109"/>
      <c r="Z87" s="100"/>
      <c r="AA87" s="108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 t="shared" si="16"/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25" customFormat="1" ht="15" customHeight="1" hidden="1">
      <c r="A88" s="85" t="s">
        <v>39</v>
      </c>
      <c r="B88" s="31"/>
      <c r="C88" s="29"/>
      <c r="D88" s="70"/>
      <c r="E88" s="87"/>
      <c r="F88" s="88"/>
      <c r="G88" s="32"/>
      <c r="H88" s="11"/>
      <c r="I88" s="90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1"/>
      <c r="AS88" s="65"/>
      <c r="AT88" s="65"/>
    </row>
    <row r="89" spans="1:46" s="38" customFormat="1" ht="12.75" hidden="1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 t="shared" si="16"/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2.75" hidden="1">
      <c r="A90" s="85" t="s">
        <v>40</v>
      </c>
      <c r="B90" s="34"/>
      <c r="C90" s="42"/>
      <c r="D90" s="71"/>
      <c r="E90" s="84"/>
      <c r="F90" s="46"/>
      <c r="G90" s="60"/>
      <c r="H90" s="43"/>
      <c r="I90" s="90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 hidden="1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 t="shared" si="16"/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2.75" hidden="1">
      <c r="A92" s="85" t="s">
        <v>41</v>
      </c>
      <c r="B92" s="34"/>
      <c r="C92" s="42"/>
      <c r="D92" s="71"/>
      <c r="E92" s="84"/>
      <c r="F92" s="46"/>
      <c r="G92" s="47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 hidden="1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 t="shared" si="16"/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 hidden="1">
      <c r="A94" s="85" t="s">
        <v>42</v>
      </c>
      <c r="B94" s="34"/>
      <c r="C94" s="42"/>
      <c r="D94" s="70"/>
      <c r="E94" s="84"/>
      <c r="F94" s="44"/>
      <c r="G94" s="6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34"/>
      <c r="AS94" s="65"/>
      <c r="AT94" s="65"/>
    </row>
    <row r="95" spans="1:46" s="38" customFormat="1" ht="12.75" hidden="1">
      <c r="A95" s="28"/>
      <c r="B95" s="34"/>
      <c r="C95" s="42"/>
      <c r="D95" s="71">
        <f>C95/2.2046</f>
        <v>0</v>
      </c>
      <c r="E95" s="84"/>
      <c r="F95" s="57"/>
      <c r="G95" s="58"/>
      <c r="H95" s="11"/>
      <c r="I95" s="33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 t="shared" si="16"/>
        <v>0</v>
      </c>
      <c r="AP95" s="37">
        <f>(AN95*E95)</f>
        <v>0</v>
      </c>
      <c r="AQ95" s="48">
        <f>IF(F95&gt;0,AP95*F95,AN95*E95)</f>
        <v>0</v>
      </c>
      <c r="AR95" s="34"/>
      <c r="AS95" s="65"/>
      <c r="AT95" s="65"/>
    </row>
    <row r="96" spans="1:46" s="38" customFormat="1" ht="15" customHeight="1" hidden="1">
      <c r="A96" s="85" t="s">
        <v>43</v>
      </c>
      <c r="B96" s="34"/>
      <c r="C96" s="42"/>
      <c r="D96" s="70"/>
      <c r="E96" s="84"/>
      <c r="F96" s="44"/>
      <c r="G96" s="6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34"/>
      <c r="AS96" s="65"/>
      <c r="AT96" s="65"/>
    </row>
    <row r="97" spans="1:46" s="38" customFormat="1" ht="12.75" hidden="1">
      <c r="A97" s="28"/>
      <c r="B97" s="34"/>
      <c r="C97" s="42"/>
      <c r="D97" s="71">
        <f>C97/2.2046</f>
        <v>0</v>
      </c>
      <c r="E97" s="84"/>
      <c r="F97" s="57"/>
      <c r="G97" s="58"/>
      <c r="H97" s="11"/>
      <c r="I97" s="33"/>
      <c r="J97" s="34"/>
      <c r="K97" s="35"/>
      <c r="L97" s="12"/>
      <c r="M97" s="34"/>
      <c r="N97" s="35"/>
      <c r="O97" s="12"/>
      <c r="P97" s="34"/>
      <c r="Q97" s="35"/>
      <c r="R97" s="26">
        <f>IF(COUNT(J97,M97)&gt;2,"out",MAX(K97,N97,Q97))</f>
        <v>0</v>
      </c>
      <c r="S97" s="33"/>
      <c r="T97" s="34"/>
      <c r="U97" s="35"/>
      <c r="V97" s="12"/>
      <c r="W97" s="34"/>
      <c r="X97" s="35"/>
      <c r="Y97" s="12"/>
      <c r="Z97" s="34"/>
      <c r="AA97" s="35"/>
      <c r="AB97" s="26">
        <f>MAX(U97,X97,AA97)</f>
        <v>0</v>
      </c>
      <c r="AC97" s="75">
        <f>SUM(AB97,R97)</f>
        <v>0</v>
      </c>
      <c r="AD97" s="12"/>
      <c r="AE97" s="34"/>
      <c r="AF97" s="35"/>
      <c r="AG97" s="12"/>
      <c r="AH97" s="34"/>
      <c r="AI97" s="35"/>
      <c r="AJ97" s="12"/>
      <c r="AK97" s="34"/>
      <c r="AL97" s="35"/>
      <c r="AM97" s="26">
        <f>MAX(AF97,AI97,AL97)</f>
        <v>0</v>
      </c>
      <c r="AN97" s="36">
        <f>(AM97+AB97+R97)</f>
        <v>0</v>
      </c>
      <c r="AO97" s="17">
        <f t="shared" si="16"/>
        <v>0</v>
      </c>
      <c r="AP97" s="37">
        <f>(AN97*E97)</f>
        <v>0</v>
      </c>
      <c r="AQ97" s="48">
        <f>IF(F97&gt;0,AP97*F97,AN97*E97)</f>
        <v>0</v>
      </c>
      <c r="AR97" s="34"/>
      <c r="AS97" s="65"/>
      <c r="AT97" s="65"/>
    </row>
    <row r="98" spans="1:46" s="38" customFormat="1" ht="15" customHeight="1" hidden="1">
      <c r="A98" s="85" t="s">
        <v>44</v>
      </c>
      <c r="B98" s="34"/>
      <c r="C98" s="42"/>
      <c r="D98" s="70"/>
      <c r="E98" s="84"/>
      <c r="F98" s="44"/>
      <c r="G98" s="63"/>
      <c r="H98" s="43"/>
      <c r="I98" s="12"/>
      <c r="J98" s="34"/>
      <c r="K98" s="35"/>
      <c r="L98" s="12"/>
      <c r="M98" s="34"/>
      <c r="N98" s="35"/>
      <c r="O98" s="12"/>
      <c r="P98" s="34"/>
      <c r="Q98" s="35"/>
      <c r="R98" s="26"/>
      <c r="S98" s="33"/>
      <c r="T98" s="34"/>
      <c r="U98" s="35"/>
      <c r="V98" s="12"/>
      <c r="W98" s="34"/>
      <c r="X98" s="35"/>
      <c r="Y98" s="12"/>
      <c r="Z98" s="34"/>
      <c r="AA98" s="35"/>
      <c r="AB98" s="26"/>
      <c r="AC98" s="75"/>
      <c r="AD98" s="12"/>
      <c r="AE98" s="34"/>
      <c r="AF98" s="35"/>
      <c r="AG98" s="12"/>
      <c r="AH98" s="34"/>
      <c r="AI98" s="35"/>
      <c r="AJ98" s="12"/>
      <c r="AK98" s="34"/>
      <c r="AL98" s="35"/>
      <c r="AM98" s="26"/>
      <c r="AN98" s="36"/>
      <c r="AO98" s="17"/>
      <c r="AP98" s="37"/>
      <c r="AQ98" s="48"/>
      <c r="AR98" s="34"/>
      <c r="AS98" s="65"/>
      <c r="AT98" s="65"/>
    </row>
    <row r="99" spans="1:46" s="38" customFormat="1" ht="12.75" hidden="1">
      <c r="A99" s="28"/>
      <c r="B99" s="34"/>
      <c r="C99" s="42"/>
      <c r="D99" s="71">
        <f>C99/2.2046</f>
        <v>0</v>
      </c>
      <c r="E99" s="84"/>
      <c r="F99" s="57"/>
      <c r="G99" s="58"/>
      <c r="H99" s="11"/>
      <c r="I99" s="33"/>
      <c r="J99" s="34"/>
      <c r="K99" s="35"/>
      <c r="L99" s="12"/>
      <c r="M99" s="34"/>
      <c r="N99" s="35"/>
      <c r="O99" s="12"/>
      <c r="P99" s="34"/>
      <c r="Q99" s="35"/>
      <c r="R99" s="26">
        <f>IF(COUNT(J99,M99)&gt;2,"out",MAX(K99,N99,Q99))</f>
        <v>0</v>
      </c>
      <c r="S99" s="33"/>
      <c r="T99" s="34"/>
      <c r="U99" s="35"/>
      <c r="V99" s="12"/>
      <c r="W99" s="34"/>
      <c r="X99" s="35"/>
      <c r="Y99" s="12"/>
      <c r="Z99" s="34"/>
      <c r="AA99" s="35"/>
      <c r="AB99" s="26">
        <f>MAX(U99,X99,AA99)</f>
        <v>0</v>
      </c>
      <c r="AC99" s="75">
        <f>SUM(AB99,R99)</f>
        <v>0</v>
      </c>
      <c r="AD99" s="12"/>
      <c r="AE99" s="34"/>
      <c r="AF99" s="35"/>
      <c r="AG99" s="12"/>
      <c r="AH99" s="34"/>
      <c r="AI99" s="35"/>
      <c r="AJ99" s="12"/>
      <c r="AK99" s="34"/>
      <c r="AL99" s="35"/>
      <c r="AM99" s="26">
        <f>MAX(AF99,AI99,AL99)</f>
        <v>0</v>
      </c>
      <c r="AN99" s="36">
        <f>(AM99+AB99+R99)</f>
        <v>0</v>
      </c>
      <c r="AO99" s="17">
        <f t="shared" si="16"/>
        <v>0</v>
      </c>
      <c r="AP99" s="37">
        <f>(AN99*E99)</f>
        <v>0</v>
      </c>
      <c r="AQ99" s="48">
        <f>IF(F99&gt;0,AP99*F99,AN99*E99)</f>
        <v>0</v>
      </c>
      <c r="AR99" s="34"/>
      <c r="AS99" s="65"/>
      <c r="AT99" s="65"/>
    </row>
    <row r="100" spans="1:46" s="38" customFormat="1" ht="15" customHeight="1" hidden="1">
      <c r="A100" s="89" t="s">
        <v>45</v>
      </c>
      <c r="B100" s="34"/>
      <c r="C100" s="42"/>
      <c r="D100" s="71"/>
      <c r="E100" s="84"/>
      <c r="F100" s="44"/>
      <c r="G100" s="63"/>
      <c r="H100" s="43"/>
      <c r="I100" s="12"/>
      <c r="J100" s="34"/>
      <c r="K100" s="35"/>
      <c r="L100" s="12"/>
      <c r="M100" s="34"/>
      <c r="N100" s="35"/>
      <c r="O100" s="12"/>
      <c r="P100" s="34"/>
      <c r="Q100" s="35"/>
      <c r="R100" s="26"/>
      <c r="S100" s="33"/>
      <c r="T100" s="34"/>
      <c r="U100" s="35"/>
      <c r="V100" s="12"/>
      <c r="W100" s="34"/>
      <c r="X100" s="35"/>
      <c r="Y100" s="12"/>
      <c r="Z100" s="34"/>
      <c r="AA100" s="35"/>
      <c r="AB100" s="26"/>
      <c r="AC100" s="75"/>
      <c r="AD100" s="12"/>
      <c r="AE100" s="34"/>
      <c r="AF100" s="35"/>
      <c r="AG100" s="12"/>
      <c r="AH100" s="34"/>
      <c r="AI100" s="35"/>
      <c r="AJ100" s="12"/>
      <c r="AK100" s="34"/>
      <c r="AL100" s="35"/>
      <c r="AM100" s="26"/>
      <c r="AN100" s="36"/>
      <c r="AO100" s="17"/>
      <c r="AP100" s="37"/>
      <c r="AQ100" s="48"/>
      <c r="AR100" s="34"/>
      <c r="AS100" s="65"/>
      <c r="AT100" s="65"/>
    </row>
    <row r="101" spans="1:46" s="38" customFormat="1" ht="12.75" hidden="1">
      <c r="A101" s="28"/>
      <c r="B101" s="34"/>
      <c r="C101" s="42"/>
      <c r="D101" s="71">
        <f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>MAX(U101,X101,AA101)</f>
        <v>0</v>
      </c>
      <c r="AC101" s="75">
        <f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>MAX(AF101,AI101,AL101)</f>
        <v>0</v>
      </c>
      <c r="AN101" s="36">
        <f>(AM101+AB101+R101)</f>
        <v>0</v>
      </c>
      <c r="AO101" s="17">
        <f t="shared" si="16"/>
        <v>0</v>
      </c>
      <c r="AP101" s="37">
        <f>(AN101*E101)</f>
        <v>0</v>
      </c>
      <c r="AQ101" s="48">
        <f>IF(F101&gt;0,AP101*F101,AN101*E101)</f>
        <v>0</v>
      </c>
      <c r="AR101" s="34"/>
      <c r="AS101" s="65"/>
      <c r="AT101" s="65"/>
    </row>
    <row r="102" spans="1:46" s="38" customFormat="1" ht="15" customHeight="1" hidden="1">
      <c r="A102" s="91" t="s">
        <v>46</v>
      </c>
      <c r="B102" s="5"/>
      <c r="C102" s="86"/>
      <c r="D102" s="70"/>
      <c r="E102" s="87"/>
      <c r="F102" s="92"/>
      <c r="G102" s="93"/>
      <c r="H102" s="43"/>
      <c r="I102" s="12"/>
      <c r="J102" s="34"/>
      <c r="K102" s="35"/>
      <c r="L102" s="12"/>
      <c r="M102" s="34"/>
      <c r="N102" s="35"/>
      <c r="O102" s="12"/>
      <c r="P102" s="34"/>
      <c r="Q102" s="35"/>
      <c r="R102" s="26"/>
      <c r="S102" s="33"/>
      <c r="T102" s="34"/>
      <c r="U102" s="35"/>
      <c r="V102" s="12"/>
      <c r="W102" s="34"/>
      <c r="X102" s="35"/>
      <c r="Y102" s="12"/>
      <c r="Z102" s="34"/>
      <c r="AA102" s="35"/>
      <c r="AB102" s="26"/>
      <c r="AC102" s="75"/>
      <c r="AD102" s="12"/>
      <c r="AE102" s="34"/>
      <c r="AF102" s="35"/>
      <c r="AG102" s="12"/>
      <c r="AH102" s="34"/>
      <c r="AI102" s="35"/>
      <c r="AJ102" s="12"/>
      <c r="AK102" s="34"/>
      <c r="AL102" s="35"/>
      <c r="AM102" s="26"/>
      <c r="AN102" s="36"/>
      <c r="AO102" s="17"/>
      <c r="AP102" s="37"/>
      <c r="AQ102" s="48"/>
      <c r="AR102" s="5"/>
      <c r="AS102" s="65"/>
      <c r="AT102" s="65"/>
    </row>
    <row r="103" spans="1:46" s="25" customFormat="1" ht="15" customHeight="1" hidden="1">
      <c r="A103" s="28"/>
      <c r="B103" s="5"/>
      <c r="C103" s="86"/>
      <c r="D103" s="70">
        <f>C103/2.2046</f>
        <v>0</v>
      </c>
      <c r="E103" s="87"/>
      <c r="F103" s="92"/>
      <c r="G103" s="93"/>
      <c r="H103" s="43"/>
      <c r="I103" s="12"/>
      <c r="J103" s="34"/>
      <c r="K103" s="35"/>
      <c r="L103" s="12"/>
      <c r="M103" s="34"/>
      <c r="N103" s="35"/>
      <c r="O103" s="12"/>
      <c r="P103" s="34"/>
      <c r="Q103" s="35"/>
      <c r="R103" s="26">
        <f>IF(COUNT(J103,M103)&gt;2,"out",MAX(K103,N103,Q103))</f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>MAX(U103,X103,AA103)</f>
        <v>0</v>
      </c>
      <c r="AC103" s="75">
        <f>SUM(AB103,R103)</f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>MAX(AF103,AI103,AL103)</f>
        <v>0</v>
      </c>
      <c r="AN103" s="36">
        <f>(AM103+AB103+R103)</f>
        <v>0</v>
      </c>
      <c r="AO103" s="17">
        <f t="shared" si="16"/>
        <v>0</v>
      </c>
      <c r="AP103" s="37">
        <f>(AN103*E103)</f>
        <v>0</v>
      </c>
      <c r="AQ103" s="48">
        <f>IF(F103&gt;0,AP103*F103,AN103*E103)</f>
        <v>0</v>
      </c>
      <c r="AR103" s="5"/>
      <c r="AS103" s="65"/>
      <c r="AT103" s="65"/>
    </row>
    <row r="104" spans="1:46" s="25" customFormat="1" ht="15" customHeight="1" hidden="1">
      <c r="A104" s="89" t="s">
        <v>47</v>
      </c>
      <c r="B104" s="5"/>
      <c r="C104" s="86"/>
      <c r="D104" s="70"/>
      <c r="E104" s="87"/>
      <c r="F104" s="92"/>
      <c r="G104" s="93"/>
      <c r="H104" s="43"/>
      <c r="I104" s="12"/>
      <c r="J104" s="34"/>
      <c r="K104" s="35"/>
      <c r="L104" s="12"/>
      <c r="M104" s="34"/>
      <c r="N104" s="35"/>
      <c r="O104" s="12"/>
      <c r="P104" s="34"/>
      <c r="Q104" s="35"/>
      <c r="R104" s="26"/>
      <c r="S104" s="33"/>
      <c r="T104" s="34"/>
      <c r="U104" s="35"/>
      <c r="V104" s="12"/>
      <c r="W104" s="34"/>
      <c r="X104" s="35"/>
      <c r="Y104" s="12"/>
      <c r="Z104" s="34"/>
      <c r="AA104" s="35"/>
      <c r="AB104" s="26"/>
      <c r="AC104" s="75"/>
      <c r="AD104" s="12"/>
      <c r="AE104" s="34"/>
      <c r="AF104" s="35"/>
      <c r="AG104" s="12"/>
      <c r="AH104" s="34"/>
      <c r="AI104" s="35"/>
      <c r="AJ104" s="12"/>
      <c r="AK104" s="34"/>
      <c r="AL104" s="35"/>
      <c r="AM104" s="26"/>
      <c r="AN104" s="36"/>
      <c r="AO104" s="17"/>
      <c r="AP104" s="37"/>
      <c r="AQ104" s="48"/>
      <c r="AR104" s="5"/>
      <c r="AS104" s="65"/>
      <c r="AT104" s="65"/>
    </row>
    <row r="105" spans="1:46" s="25" customFormat="1" ht="15" customHeight="1" hidden="1">
      <c r="A105" s="16"/>
      <c r="B105" s="5"/>
      <c r="C105" s="86"/>
      <c r="D105" s="70">
        <f>C105/2.2046</f>
        <v>0</v>
      </c>
      <c r="E105" s="87"/>
      <c r="F105" s="92"/>
      <c r="G105" s="93"/>
      <c r="H105" s="41"/>
      <c r="I105" s="6"/>
      <c r="J105" s="5"/>
      <c r="K105" s="9"/>
      <c r="L105" s="6"/>
      <c r="M105" s="5"/>
      <c r="N105" s="9"/>
      <c r="O105" s="6"/>
      <c r="P105" s="5"/>
      <c r="Q105" s="9"/>
      <c r="R105" s="26">
        <f>IF(COUNT(J105,M105)&gt;2,"out",MAX(K105,N105,Q105))</f>
        <v>0</v>
      </c>
      <c r="S105" s="8"/>
      <c r="T105" s="5"/>
      <c r="U105" s="9"/>
      <c r="V105" s="6"/>
      <c r="W105" s="5"/>
      <c r="X105" s="9"/>
      <c r="Y105" s="6"/>
      <c r="Z105" s="5"/>
      <c r="AA105" s="9"/>
      <c r="AB105" s="26">
        <f>MAX(U105,X105,AA105)</f>
        <v>0</v>
      </c>
      <c r="AC105" s="75">
        <f>SUM(AB105,R105)</f>
        <v>0</v>
      </c>
      <c r="AD105" s="6"/>
      <c r="AE105" s="5"/>
      <c r="AF105" s="9"/>
      <c r="AG105" s="6"/>
      <c r="AH105" s="5"/>
      <c r="AI105" s="9"/>
      <c r="AJ105" s="6"/>
      <c r="AK105" s="5"/>
      <c r="AL105" s="9"/>
      <c r="AM105" s="26">
        <f>MAX(AF105,AI105,AL105)</f>
        <v>0</v>
      </c>
      <c r="AN105" s="36">
        <f>(AM105+AB105+R105)</f>
        <v>0</v>
      </c>
      <c r="AO105" s="17">
        <f t="shared" si="16"/>
        <v>0</v>
      </c>
      <c r="AP105" s="37">
        <f>(AN105*E105)</f>
        <v>0</v>
      </c>
      <c r="AQ105" s="48">
        <f>IF(F105&gt;0,AP105*F105,AN105*E105)</f>
        <v>0</v>
      </c>
      <c r="AR105" s="5"/>
      <c r="AS105" s="66"/>
      <c r="AT105" s="66"/>
    </row>
    <row r="106" spans="1:46" s="25" customFormat="1" ht="15" customHeight="1" hidden="1">
      <c r="A106" s="91" t="s">
        <v>48</v>
      </c>
      <c r="B106" s="5"/>
      <c r="C106" s="86"/>
      <c r="D106" s="70"/>
      <c r="E106" s="87"/>
      <c r="F106" s="92"/>
      <c r="G106" s="93"/>
      <c r="H106" s="41"/>
      <c r="I106" s="94"/>
      <c r="J106" s="5"/>
      <c r="K106" s="9"/>
      <c r="L106" s="6"/>
      <c r="M106" s="5"/>
      <c r="N106" s="9"/>
      <c r="O106" s="6"/>
      <c r="P106" s="5"/>
      <c r="Q106" s="9"/>
      <c r="R106" s="26"/>
      <c r="S106" s="8"/>
      <c r="T106" s="5"/>
      <c r="U106" s="9"/>
      <c r="V106" s="6"/>
      <c r="W106" s="5"/>
      <c r="X106" s="9"/>
      <c r="Y106" s="6"/>
      <c r="Z106" s="5"/>
      <c r="AA106" s="9"/>
      <c r="AB106" s="26"/>
      <c r="AC106" s="75"/>
      <c r="AD106" s="6"/>
      <c r="AE106" s="5"/>
      <c r="AF106" s="9"/>
      <c r="AG106" s="6"/>
      <c r="AH106" s="5"/>
      <c r="AI106" s="9"/>
      <c r="AJ106" s="6"/>
      <c r="AK106" s="5"/>
      <c r="AL106" s="9"/>
      <c r="AM106" s="26"/>
      <c r="AN106" s="36"/>
      <c r="AO106" s="17"/>
      <c r="AP106" s="37"/>
      <c r="AQ106" s="48"/>
      <c r="AR106" s="5"/>
      <c r="AS106" s="66"/>
      <c r="AT106" s="66"/>
    </row>
    <row r="107" spans="1:46" s="25" customFormat="1" ht="15" customHeight="1" hidden="1">
      <c r="A107" s="16"/>
      <c r="B107" s="5"/>
      <c r="C107" s="86"/>
      <c r="D107" s="70">
        <f>C107/2.2046</f>
        <v>0</v>
      </c>
      <c r="E107" s="87"/>
      <c r="F107" s="92"/>
      <c r="G107" s="93"/>
      <c r="H107" s="41"/>
      <c r="I107" s="6"/>
      <c r="J107" s="5"/>
      <c r="K107" s="9"/>
      <c r="L107" s="6"/>
      <c r="M107" s="5"/>
      <c r="N107" s="9"/>
      <c r="O107" s="6"/>
      <c r="P107" s="5"/>
      <c r="Q107" s="9"/>
      <c r="R107" s="26">
        <f>IF(COUNT(J107,M107)&gt;2,"out",MAX(K107,N107,Q107))</f>
        <v>0</v>
      </c>
      <c r="S107" s="8"/>
      <c r="T107" s="5"/>
      <c r="U107" s="9"/>
      <c r="V107" s="6"/>
      <c r="W107" s="5"/>
      <c r="X107" s="9"/>
      <c r="Y107" s="6"/>
      <c r="Z107" s="5"/>
      <c r="AA107" s="9"/>
      <c r="AB107" s="26">
        <f>MAX(U107,X107,AA107)</f>
        <v>0</v>
      </c>
      <c r="AC107" s="75">
        <f>SUM(AB107,R107)</f>
        <v>0</v>
      </c>
      <c r="AD107" s="6"/>
      <c r="AE107" s="5"/>
      <c r="AF107" s="9"/>
      <c r="AG107" s="6"/>
      <c r="AH107" s="5"/>
      <c r="AI107" s="9"/>
      <c r="AJ107" s="6"/>
      <c r="AK107" s="5"/>
      <c r="AL107" s="9"/>
      <c r="AM107" s="26">
        <f>MAX(AF107,AI107,AL107)</f>
        <v>0</v>
      </c>
      <c r="AN107" s="36">
        <f>(AM107+AB107+R107)</f>
        <v>0</v>
      </c>
      <c r="AO107" s="17">
        <f t="shared" si="16"/>
        <v>0</v>
      </c>
      <c r="AP107" s="37">
        <f>(AN107*E107)</f>
        <v>0</v>
      </c>
      <c r="AQ107" s="48">
        <f>IF(F107&gt;0,AP107*F107,AN107*E107)</f>
        <v>0</v>
      </c>
      <c r="AR107" s="5"/>
      <c r="AS107" s="66"/>
      <c r="AT107" s="66"/>
    </row>
    <row r="108" spans="1:46" s="114" customFormat="1" ht="15" customHeight="1">
      <c r="A108" s="99" t="s">
        <v>50</v>
      </c>
      <c r="B108" s="100"/>
      <c r="C108" s="101"/>
      <c r="D108" s="102"/>
      <c r="E108" s="103"/>
      <c r="F108" s="104"/>
      <c r="G108" s="105"/>
      <c r="H108" s="106"/>
      <c r="I108" s="107"/>
      <c r="J108" s="100"/>
      <c r="K108" s="108"/>
      <c r="L108" s="109"/>
      <c r="M108" s="100"/>
      <c r="N108" s="108"/>
      <c r="O108" s="109"/>
      <c r="P108" s="100"/>
      <c r="Q108" s="108"/>
      <c r="R108" s="26"/>
      <c r="S108" s="107"/>
      <c r="T108" s="100"/>
      <c r="U108" s="108"/>
      <c r="V108" s="109"/>
      <c r="W108" s="100"/>
      <c r="X108" s="108"/>
      <c r="Y108" s="109"/>
      <c r="Z108" s="100"/>
      <c r="AA108" s="108"/>
      <c r="AB108" s="26"/>
      <c r="AC108" s="119"/>
      <c r="AD108" s="109"/>
      <c r="AE108" s="100"/>
      <c r="AF108" s="108"/>
      <c r="AG108" s="109"/>
      <c r="AH108" s="100"/>
      <c r="AI108" s="108"/>
      <c r="AJ108" s="109"/>
      <c r="AK108" s="100"/>
      <c r="AL108" s="108"/>
      <c r="AM108" s="26"/>
      <c r="AN108" s="110"/>
      <c r="AO108" s="118"/>
      <c r="AP108" s="111"/>
      <c r="AQ108" s="112"/>
      <c r="AR108" s="100"/>
      <c r="AS108" s="113"/>
      <c r="AT108" s="113"/>
    </row>
    <row r="109" spans="1:46" s="38" customFormat="1" ht="12.75" hidden="1">
      <c r="A109" s="28"/>
      <c r="B109" s="34"/>
      <c r="C109" s="42"/>
      <c r="D109" s="71">
        <f aca="true" t="shared" si="17" ref="D109:D118">C109/2.2046</f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aca="true" t="shared" si="18" ref="R109:R118">IF(COUNT(J109,M109)&gt;2,"out",MAX(K109,N109,Q109))</f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aca="true" t="shared" si="19" ref="AB109:AB118">MAX(U109,X109,AA109)</f>
        <v>0</v>
      </c>
      <c r="AC109" s="75">
        <f aca="true" t="shared" si="20" ref="AC109:AC118">SUM(AB109,R109)</f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aca="true" t="shared" si="21" ref="AM109:AM118">MAX(AF109,AI109,AL109)</f>
        <v>0</v>
      </c>
      <c r="AN109" s="36">
        <f aca="true" t="shared" si="22" ref="AN109:AN118">(AM109+AB109+R109)</f>
        <v>0</v>
      </c>
      <c r="AO109" s="17">
        <f aca="true" t="shared" si="23" ref="AO109:AO118">(AN109/2.2046)</f>
        <v>0</v>
      </c>
      <c r="AP109" s="37">
        <f aca="true" t="shared" si="24" ref="AP109:AP118">(AN109*E109)</f>
        <v>0</v>
      </c>
      <c r="AQ109" s="48">
        <f aca="true" t="shared" si="25" ref="AQ109:AQ118">IF(F109&gt;0,AP109*F109,AN109*E109)</f>
        <v>0</v>
      </c>
      <c r="AR109" s="34"/>
      <c r="AS109" s="65"/>
      <c r="AT109" s="65"/>
    </row>
    <row r="110" spans="1:46" s="38" customFormat="1" ht="12.75" hidden="1">
      <c r="A110" s="28"/>
      <c r="B110" s="34"/>
      <c r="C110" s="42"/>
      <c r="D110" s="71">
        <f t="shared" si="17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8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19"/>
        <v>0</v>
      </c>
      <c r="AC110" s="75">
        <f t="shared" si="20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1"/>
        <v>0</v>
      </c>
      <c r="AN110" s="36">
        <f t="shared" si="22"/>
        <v>0</v>
      </c>
      <c r="AO110" s="17">
        <f t="shared" si="23"/>
        <v>0</v>
      </c>
      <c r="AP110" s="37">
        <f t="shared" si="24"/>
        <v>0</v>
      </c>
      <c r="AQ110" s="48">
        <f t="shared" si="25"/>
        <v>0</v>
      </c>
      <c r="AR110" s="34"/>
      <c r="AS110" s="65"/>
      <c r="AT110" s="65"/>
    </row>
    <row r="111" spans="1:46" s="38" customFormat="1" ht="12.75" hidden="1">
      <c r="A111" s="28"/>
      <c r="B111" s="34"/>
      <c r="C111" s="42"/>
      <c r="D111" s="71">
        <f t="shared" si="17"/>
        <v>0</v>
      </c>
      <c r="E111" s="84"/>
      <c r="F111" s="57"/>
      <c r="G111" s="58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>
        <f t="shared" si="18"/>
        <v>0</v>
      </c>
      <c r="S111" s="33"/>
      <c r="T111" s="34"/>
      <c r="U111" s="35"/>
      <c r="V111" s="12"/>
      <c r="W111" s="34"/>
      <c r="X111" s="35"/>
      <c r="Y111" s="12"/>
      <c r="Z111" s="34"/>
      <c r="AA111" s="35"/>
      <c r="AB111" s="26">
        <f t="shared" si="19"/>
        <v>0</v>
      </c>
      <c r="AC111" s="75">
        <f t="shared" si="20"/>
        <v>0</v>
      </c>
      <c r="AD111" s="12"/>
      <c r="AE111" s="34"/>
      <c r="AF111" s="35"/>
      <c r="AG111" s="12"/>
      <c r="AH111" s="34"/>
      <c r="AI111" s="35"/>
      <c r="AJ111" s="12"/>
      <c r="AK111" s="34"/>
      <c r="AL111" s="35"/>
      <c r="AM111" s="26">
        <f t="shared" si="21"/>
        <v>0</v>
      </c>
      <c r="AN111" s="36">
        <f t="shared" si="22"/>
        <v>0</v>
      </c>
      <c r="AO111" s="17">
        <f t="shared" si="23"/>
        <v>0</v>
      </c>
      <c r="AP111" s="37">
        <f t="shared" si="24"/>
        <v>0</v>
      </c>
      <c r="AQ111" s="48">
        <f t="shared" si="25"/>
        <v>0</v>
      </c>
      <c r="AR111" s="34"/>
      <c r="AS111" s="65"/>
      <c r="AT111" s="65"/>
    </row>
    <row r="112" spans="1:46" s="38" customFormat="1" ht="12.75" hidden="1">
      <c r="A112" s="28"/>
      <c r="B112" s="34"/>
      <c r="C112" s="42"/>
      <c r="D112" s="71">
        <f t="shared" si="17"/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 t="shared" si="18"/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 t="shared" si="19"/>
        <v>0</v>
      </c>
      <c r="AC112" s="75">
        <f t="shared" si="20"/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 t="shared" si="21"/>
        <v>0</v>
      </c>
      <c r="AN112" s="36">
        <f t="shared" si="22"/>
        <v>0</v>
      </c>
      <c r="AO112" s="17">
        <f t="shared" si="23"/>
        <v>0</v>
      </c>
      <c r="AP112" s="37">
        <f t="shared" si="24"/>
        <v>0</v>
      </c>
      <c r="AQ112" s="48">
        <f t="shared" si="25"/>
        <v>0</v>
      </c>
      <c r="AR112" s="34"/>
      <c r="AS112" s="65"/>
      <c r="AT112" s="65"/>
    </row>
    <row r="113" spans="1:46" s="38" customFormat="1" ht="12.75" hidden="1">
      <c r="A113" s="28"/>
      <c r="B113" s="34"/>
      <c r="C113" s="42"/>
      <c r="D113" s="71">
        <f t="shared" si="17"/>
        <v>0</v>
      </c>
      <c r="E113" s="84"/>
      <c r="F113" s="57"/>
      <c r="G113" s="58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>
        <f t="shared" si="18"/>
        <v>0</v>
      </c>
      <c r="S113" s="33"/>
      <c r="T113" s="34"/>
      <c r="U113" s="35"/>
      <c r="V113" s="12"/>
      <c r="W113" s="34"/>
      <c r="X113" s="35"/>
      <c r="Y113" s="12"/>
      <c r="Z113" s="34"/>
      <c r="AA113" s="35"/>
      <c r="AB113" s="26">
        <f t="shared" si="19"/>
        <v>0</v>
      </c>
      <c r="AC113" s="75">
        <f t="shared" si="20"/>
        <v>0</v>
      </c>
      <c r="AD113" s="12"/>
      <c r="AE113" s="34"/>
      <c r="AF113" s="35"/>
      <c r="AG113" s="12"/>
      <c r="AH113" s="34"/>
      <c r="AI113" s="35"/>
      <c r="AJ113" s="12"/>
      <c r="AK113" s="34"/>
      <c r="AL113" s="35"/>
      <c r="AM113" s="26">
        <f t="shared" si="21"/>
        <v>0</v>
      </c>
      <c r="AN113" s="36">
        <f t="shared" si="22"/>
        <v>0</v>
      </c>
      <c r="AO113" s="17">
        <f t="shared" si="23"/>
        <v>0</v>
      </c>
      <c r="AP113" s="37">
        <f t="shared" si="24"/>
        <v>0</v>
      </c>
      <c r="AQ113" s="48">
        <f t="shared" si="25"/>
        <v>0</v>
      </c>
      <c r="AR113" s="34"/>
      <c r="AS113" s="65"/>
      <c r="AT113" s="65"/>
    </row>
    <row r="114" spans="1:46" s="38" customFormat="1" ht="12.75" hidden="1">
      <c r="A114" s="28"/>
      <c r="B114" s="34"/>
      <c r="C114" s="42"/>
      <c r="D114" s="71">
        <f t="shared" si="17"/>
        <v>0</v>
      </c>
      <c r="E114" s="84"/>
      <c r="F114" s="57"/>
      <c r="G114" s="58"/>
      <c r="H114" s="11"/>
      <c r="I114" s="33"/>
      <c r="J114" s="34"/>
      <c r="K114" s="35"/>
      <c r="L114" s="12"/>
      <c r="M114" s="34"/>
      <c r="N114" s="35"/>
      <c r="O114" s="12"/>
      <c r="P114" s="34"/>
      <c r="Q114" s="35"/>
      <c r="R114" s="26">
        <f t="shared" si="18"/>
        <v>0</v>
      </c>
      <c r="S114" s="33"/>
      <c r="T114" s="34"/>
      <c r="U114" s="35"/>
      <c r="V114" s="12"/>
      <c r="W114" s="34"/>
      <c r="X114" s="35"/>
      <c r="Y114" s="12"/>
      <c r="Z114" s="34"/>
      <c r="AA114" s="35"/>
      <c r="AB114" s="26">
        <f t="shared" si="19"/>
        <v>0</v>
      </c>
      <c r="AC114" s="75">
        <f t="shared" si="20"/>
        <v>0</v>
      </c>
      <c r="AD114" s="12"/>
      <c r="AE114" s="34"/>
      <c r="AF114" s="35"/>
      <c r="AG114" s="12"/>
      <c r="AH114" s="34"/>
      <c r="AI114" s="35"/>
      <c r="AJ114" s="12"/>
      <c r="AK114" s="34"/>
      <c r="AL114" s="35"/>
      <c r="AM114" s="26">
        <f t="shared" si="21"/>
        <v>0</v>
      </c>
      <c r="AN114" s="36">
        <f t="shared" si="22"/>
        <v>0</v>
      </c>
      <c r="AO114" s="17">
        <f t="shared" si="23"/>
        <v>0</v>
      </c>
      <c r="AP114" s="37">
        <f t="shared" si="24"/>
        <v>0</v>
      </c>
      <c r="AQ114" s="48">
        <f t="shared" si="25"/>
        <v>0</v>
      </c>
      <c r="AR114" s="34"/>
      <c r="AS114" s="65"/>
      <c r="AT114" s="65"/>
    </row>
    <row r="115" spans="1:46" s="38" customFormat="1" ht="12.75" hidden="1">
      <c r="A115" s="28"/>
      <c r="B115" s="34"/>
      <c r="C115" s="42"/>
      <c r="D115" s="71">
        <f t="shared" si="17"/>
        <v>0</v>
      </c>
      <c r="E115" s="84"/>
      <c r="F115" s="57"/>
      <c r="G115" s="58"/>
      <c r="H115" s="11"/>
      <c r="I115" s="33"/>
      <c r="J115" s="34"/>
      <c r="K115" s="35"/>
      <c r="L115" s="12"/>
      <c r="M115" s="34"/>
      <c r="N115" s="35"/>
      <c r="O115" s="12"/>
      <c r="P115" s="34"/>
      <c r="Q115" s="35"/>
      <c r="R115" s="26">
        <f t="shared" si="18"/>
        <v>0</v>
      </c>
      <c r="S115" s="33"/>
      <c r="T115" s="34"/>
      <c r="U115" s="35"/>
      <c r="V115" s="12"/>
      <c r="W115" s="34"/>
      <c r="X115" s="35"/>
      <c r="Y115" s="12"/>
      <c r="Z115" s="34"/>
      <c r="AA115" s="35"/>
      <c r="AB115" s="26">
        <f t="shared" si="19"/>
        <v>0</v>
      </c>
      <c r="AC115" s="75">
        <f t="shared" si="20"/>
        <v>0</v>
      </c>
      <c r="AD115" s="12"/>
      <c r="AE115" s="34"/>
      <c r="AF115" s="35"/>
      <c r="AG115" s="12"/>
      <c r="AH115" s="34"/>
      <c r="AI115" s="35"/>
      <c r="AJ115" s="12"/>
      <c r="AK115" s="34"/>
      <c r="AL115" s="35"/>
      <c r="AM115" s="26">
        <f t="shared" si="21"/>
        <v>0</v>
      </c>
      <c r="AN115" s="36">
        <f t="shared" si="22"/>
        <v>0</v>
      </c>
      <c r="AO115" s="17">
        <f t="shared" si="23"/>
        <v>0</v>
      </c>
      <c r="AP115" s="37">
        <f t="shared" si="24"/>
        <v>0</v>
      </c>
      <c r="AQ115" s="48">
        <f t="shared" si="25"/>
        <v>0</v>
      </c>
      <c r="AR115" s="34"/>
      <c r="AS115" s="65"/>
      <c r="AT115" s="65"/>
    </row>
    <row r="116" spans="1:46" s="38" customFormat="1" ht="12.75" hidden="1">
      <c r="A116" s="28"/>
      <c r="B116" s="34"/>
      <c r="C116" s="42"/>
      <c r="D116" s="71">
        <f t="shared" si="17"/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 t="shared" si="18"/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 t="shared" si="19"/>
        <v>0</v>
      </c>
      <c r="AC116" s="75">
        <f t="shared" si="20"/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 t="shared" si="21"/>
        <v>0</v>
      </c>
      <c r="AN116" s="36">
        <f t="shared" si="22"/>
        <v>0</v>
      </c>
      <c r="AO116" s="17">
        <f t="shared" si="23"/>
        <v>0</v>
      </c>
      <c r="AP116" s="37">
        <f t="shared" si="24"/>
        <v>0</v>
      </c>
      <c r="AQ116" s="48">
        <f t="shared" si="25"/>
        <v>0</v>
      </c>
      <c r="AR116" s="34"/>
      <c r="AS116" s="65"/>
      <c r="AT116" s="65"/>
    </row>
    <row r="117" spans="1:46" s="38" customFormat="1" ht="12.75" hidden="1">
      <c r="A117" s="28"/>
      <c r="B117" s="34"/>
      <c r="C117" s="42"/>
      <c r="D117" s="71">
        <f t="shared" si="17"/>
        <v>0</v>
      </c>
      <c r="E117" s="84"/>
      <c r="F117" s="57"/>
      <c r="G117" s="58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>
        <f t="shared" si="18"/>
        <v>0</v>
      </c>
      <c r="S117" s="33"/>
      <c r="T117" s="34"/>
      <c r="U117" s="35"/>
      <c r="V117" s="12"/>
      <c r="W117" s="34"/>
      <c r="X117" s="35"/>
      <c r="Y117" s="12"/>
      <c r="Z117" s="34"/>
      <c r="AA117" s="35"/>
      <c r="AB117" s="26">
        <f t="shared" si="19"/>
        <v>0</v>
      </c>
      <c r="AC117" s="75">
        <f t="shared" si="20"/>
        <v>0</v>
      </c>
      <c r="AD117" s="12"/>
      <c r="AE117" s="34"/>
      <c r="AF117" s="35"/>
      <c r="AG117" s="12"/>
      <c r="AH117" s="34"/>
      <c r="AI117" s="35"/>
      <c r="AJ117" s="12"/>
      <c r="AK117" s="34"/>
      <c r="AL117" s="35"/>
      <c r="AM117" s="26">
        <f t="shared" si="21"/>
        <v>0</v>
      </c>
      <c r="AN117" s="36">
        <f t="shared" si="22"/>
        <v>0</v>
      </c>
      <c r="AO117" s="17">
        <f t="shared" si="23"/>
        <v>0</v>
      </c>
      <c r="AP117" s="37">
        <f t="shared" si="24"/>
        <v>0</v>
      </c>
      <c r="AQ117" s="48">
        <f t="shared" si="25"/>
        <v>0</v>
      </c>
      <c r="AR117" s="34"/>
      <c r="AS117" s="65"/>
      <c r="AT117" s="65"/>
    </row>
    <row r="118" spans="1:46" s="38" customFormat="1" ht="12.75" hidden="1">
      <c r="A118" s="28"/>
      <c r="B118" s="34"/>
      <c r="C118" s="42"/>
      <c r="D118" s="71">
        <f t="shared" si="17"/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 t="shared" si="18"/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 t="shared" si="19"/>
        <v>0</v>
      </c>
      <c r="AC118" s="75">
        <f t="shared" si="20"/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 t="shared" si="21"/>
        <v>0</v>
      </c>
      <c r="AN118" s="36">
        <f t="shared" si="22"/>
        <v>0</v>
      </c>
      <c r="AO118" s="17">
        <f t="shared" si="23"/>
        <v>0</v>
      </c>
      <c r="AP118" s="37">
        <f t="shared" si="24"/>
        <v>0</v>
      </c>
      <c r="AQ118" s="48">
        <f t="shared" si="25"/>
        <v>0</v>
      </c>
      <c r="AR118" s="34"/>
      <c r="AS118" s="65"/>
      <c r="AT118" s="65"/>
    </row>
    <row r="119" spans="1:46" s="38" customFormat="1" ht="15" customHeight="1">
      <c r="A119" s="85" t="s">
        <v>30</v>
      </c>
      <c r="B119" s="34"/>
      <c r="C119" s="42"/>
      <c r="D119" s="71"/>
      <c r="E119" s="84"/>
      <c r="F119" s="59"/>
      <c r="G119" s="60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4"/>
      <c r="AS119" s="65"/>
      <c r="AT119" s="65"/>
    </row>
    <row r="120" spans="1:46" s="38" customFormat="1" ht="12.75">
      <c r="A120" s="28" t="s">
        <v>69</v>
      </c>
      <c r="B120" s="34">
        <v>45</v>
      </c>
      <c r="C120" s="42">
        <v>166.5</v>
      </c>
      <c r="D120" s="71">
        <f>C120/2.2046</f>
        <v>75.52390456318606</v>
      </c>
      <c r="E120" s="84">
        <v>0.6852</v>
      </c>
      <c r="F120" s="57">
        <v>1.055</v>
      </c>
      <c r="G120" s="58" t="s">
        <v>58</v>
      </c>
      <c r="H120" s="11">
        <v>181</v>
      </c>
      <c r="I120" s="33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v>235</v>
      </c>
      <c r="AC120" s="75">
        <f>SUM(AB120,R120)</f>
        <v>235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235</v>
      </c>
      <c r="AO120" s="17">
        <f>(AN120/2.2046)</f>
        <v>106.59530073482718</v>
      </c>
      <c r="AP120" s="37">
        <f>(AN120*E120)</f>
        <v>161.02200000000002</v>
      </c>
      <c r="AQ120" s="48">
        <f>IF(F120&gt;0,AP120*F120,AN120*E120)</f>
        <v>169.87821000000002</v>
      </c>
      <c r="AR120" s="34">
        <v>45</v>
      </c>
      <c r="AS120" s="65">
        <v>1</v>
      </c>
      <c r="AT120" s="65"/>
    </row>
    <row r="121" spans="1:46" s="38" customFormat="1" ht="12.75">
      <c r="A121" s="28" t="s">
        <v>74</v>
      </c>
      <c r="B121" s="34">
        <v>77</v>
      </c>
      <c r="C121" s="42">
        <v>177.3</v>
      </c>
      <c r="D121" s="71">
        <f>C121/2.2046</f>
        <v>80.42275242674408</v>
      </c>
      <c r="E121" s="84">
        <v>0.6556</v>
      </c>
      <c r="F121" s="57">
        <v>1.918</v>
      </c>
      <c r="G121" s="58" t="s">
        <v>58</v>
      </c>
      <c r="H121" s="11">
        <v>181</v>
      </c>
      <c r="I121" s="33"/>
      <c r="J121" s="34"/>
      <c r="K121" s="35"/>
      <c r="L121" s="12"/>
      <c r="M121" s="34"/>
      <c r="N121" s="35"/>
      <c r="O121" s="12"/>
      <c r="P121" s="34"/>
      <c r="Q121" s="35"/>
      <c r="R121" s="26">
        <f>IF(COUNT(J121,M121)&gt;2,"out",MAX(K121,N121,Q121))</f>
        <v>0</v>
      </c>
      <c r="S121" s="33"/>
      <c r="T121" s="34"/>
      <c r="U121" s="35"/>
      <c r="V121" s="12"/>
      <c r="W121" s="34"/>
      <c r="X121" s="35"/>
      <c r="Y121" s="12"/>
      <c r="Z121" s="34"/>
      <c r="AA121" s="35"/>
      <c r="AB121" s="26">
        <v>210</v>
      </c>
      <c r="AC121" s="75">
        <f>SUM(AB121,R121)</f>
        <v>210</v>
      </c>
      <c r="AD121" s="12"/>
      <c r="AE121" s="34"/>
      <c r="AF121" s="35"/>
      <c r="AG121" s="12"/>
      <c r="AH121" s="34"/>
      <c r="AI121" s="35"/>
      <c r="AJ121" s="12"/>
      <c r="AK121" s="34"/>
      <c r="AL121" s="35"/>
      <c r="AM121" s="26">
        <f>MAX(AF121,AI121,AL121)</f>
        <v>0</v>
      </c>
      <c r="AN121" s="36">
        <f>(AM121+AB121+R121)</f>
        <v>210</v>
      </c>
      <c r="AO121" s="17">
        <f aca="true" t="shared" si="26" ref="AO121:AO159">(AN121/2.2046)</f>
        <v>95.25537512473917</v>
      </c>
      <c r="AP121" s="37">
        <f>(AN121*E121)</f>
        <v>137.676</v>
      </c>
      <c r="AQ121" s="48">
        <f>IF(F121&gt;0,AP121*F121,AN121*E121)</f>
        <v>264.06256799999994</v>
      </c>
      <c r="AR121" s="34">
        <v>77</v>
      </c>
      <c r="AS121" s="65">
        <v>1</v>
      </c>
      <c r="AT121" s="65"/>
    </row>
    <row r="122" spans="1:46" s="38" customFormat="1" ht="15" customHeight="1" hidden="1">
      <c r="A122" s="85" t="s">
        <v>31</v>
      </c>
      <c r="B122" s="34"/>
      <c r="C122" s="42"/>
      <c r="D122" s="71"/>
      <c r="E122" s="84"/>
      <c r="F122" s="59"/>
      <c r="G122" s="60"/>
      <c r="H122" s="11"/>
      <c r="I122" s="33"/>
      <c r="J122" s="34"/>
      <c r="K122" s="35"/>
      <c r="L122" s="12"/>
      <c r="M122" s="34"/>
      <c r="N122" s="35"/>
      <c r="O122" s="12"/>
      <c r="P122" s="34"/>
      <c r="Q122" s="35"/>
      <c r="R122" s="26"/>
      <c r="S122" s="33"/>
      <c r="T122" s="34"/>
      <c r="U122" s="35"/>
      <c r="V122" s="12"/>
      <c r="W122" s="34"/>
      <c r="X122" s="35"/>
      <c r="Y122" s="12"/>
      <c r="Z122" s="34"/>
      <c r="AA122" s="35"/>
      <c r="AB122" s="26"/>
      <c r="AC122" s="75"/>
      <c r="AD122" s="12"/>
      <c r="AE122" s="34"/>
      <c r="AF122" s="35"/>
      <c r="AG122" s="12"/>
      <c r="AH122" s="34"/>
      <c r="AI122" s="35"/>
      <c r="AJ122" s="12"/>
      <c r="AK122" s="34"/>
      <c r="AL122" s="35"/>
      <c r="AM122" s="26"/>
      <c r="AN122" s="36"/>
      <c r="AO122" s="17"/>
      <c r="AP122" s="37"/>
      <c r="AQ122" s="48"/>
      <c r="AR122" s="34"/>
      <c r="AS122" s="65"/>
      <c r="AT122" s="65"/>
    </row>
    <row r="123" spans="1:46" ht="15" customHeight="1" hidden="1">
      <c r="A123" s="30"/>
      <c r="B123" s="5"/>
      <c r="C123" s="86"/>
      <c r="D123" s="71">
        <f>C123/2.2046</f>
        <v>0</v>
      </c>
      <c r="E123" s="87"/>
      <c r="F123" s="88"/>
      <c r="G123" s="32"/>
      <c r="H123" s="7"/>
      <c r="I123" s="8"/>
      <c r="J123" s="5"/>
      <c r="K123" s="9"/>
      <c r="L123" s="6"/>
      <c r="M123" s="5"/>
      <c r="N123" s="9"/>
      <c r="O123" s="6"/>
      <c r="P123" s="5"/>
      <c r="Q123" s="9"/>
      <c r="R123" s="26">
        <f>IF(COUNT(J123,M123)&gt;2,"out",MAX(K123,N123,Q123))</f>
        <v>0</v>
      </c>
      <c r="S123" s="8"/>
      <c r="T123" s="5"/>
      <c r="U123" s="9"/>
      <c r="V123" s="6"/>
      <c r="W123" s="5"/>
      <c r="X123" s="9"/>
      <c r="Y123" s="6"/>
      <c r="Z123" s="5"/>
      <c r="AA123" s="9"/>
      <c r="AB123" s="26">
        <f>MAX(U123,X123,AA123)</f>
        <v>0</v>
      </c>
      <c r="AC123" s="75">
        <f>SUM(AB123,R123)</f>
        <v>0</v>
      </c>
      <c r="AD123" s="6"/>
      <c r="AE123" s="5"/>
      <c r="AF123" s="9"/>
      <c r="AG123" s="6"/>
      <c r="AH123" s="5"/>
      <c r="AI123" s="9"/>
      <c r="AJ123" s="6"/>
      <c r="AK123" s="5"/>
      <c r="AL123" s="9"/>
      <c r="AM123" s="26">
        <f>MAX(AF123,AI123,AL123)</f>
        <v>0</v>
      </c>
      <c r="AN123" s="36">
        <f>(AM123+AB123+R123)</f>
        <v>0</v>
      </c>
      <c r="AO123" s="17">
        <f t="shared" si="26"/>
        <v>0</v>
      </c>
      <c r="AP123" s="37">
        <f>(AN123*E123)</f>
        <v>0</v>
      </c>
      <c r="AQ123" s="48">
        <f>IF(F123&gt;0,AP123*F123,AN123*E123)</f>
        <v>0</v>
      </c>
      <c r="AR123" s="5"/>
      <c r="AS123" s="66"/>
      <c r="AT123" s="66"/>
    </row>
    <row r="124" spans="1:46" ht="15" customHeight="1" hidden="1">
      <c r="A124" s="85" t="s">
        <v>32</v>
      </c>
      <c r="B124" s="5"/>
      <c r="C124" s="86"/>
      <c r="D124" s="70"/>
      <c r="E124" s="87"/>
      <c r="F124" s="88"/>
      <c r="G124" s="32"/>
      <c r="H124" s="7"/>
      <c r="I124" s="8"/>
      <c r="J124" s="5"/>
      <c r="K124" s="9"/>
      <c r="L124" s="6"/>
      <c r="M124" s="5"/>
      <c r="N124" s="9"/>
      <c r="O124" s="6"/>
      <c r="P124" s="5"/>
      <c r="Q124" s="9"/>
      <c r="R124" s="26"/>
      <c r="S124" s="8"/>
      <c r="T124" s="5"/>
      <c r="U124" s="9"/>
      <c r="V124" s="6"/>
      <c r="W124" s="5"/>
      <c r="X124" s="9"/>
      <c r="Y124" s="6"/>
      <c r="Z124" s="5"/>
      <c r="AA124" s="9"/>
      <c r="AB124" s="26"/>
      <c r="AC124" s="75"/>
      <c r="AD124" s="6"/>
      <c r="AE124" s="5"/>
      <c r="AF124" s="9"/>
      <c r="AG124" s="6"/>
      <c r="AH124" s="5"/>
      <c r="AI124" s="9"/>
      <c r="AJ124" s="6"/>
      <c r="AK124" s="5"/>
      <c r="AL124" s="9"/>
      <c r="AM124" s="26"/>
      <c r="AN124" s="36"/>
      <c r="AO124" s="17"/>
      <c r="AP124" s="37"/>
      <c r="AQ124" s="48"/>
      <c r="AR124" s="5"/>
      <c r="AS124" s="66"/>
      <c r="AT124" s="66"/>
    </row>
    <row r="125" spans="1:46" s="38" customFormat="1" ht="12.75" hidden="1">
      <c r="A125" s="28"/>
      <c r="B125" s="34"/>
      <c r="C125" s="42"/>
      <c r="D125" s="71">
        <f>C125/2.2046</f>
        <v>0</v>
      </c>
      <c r="E125" s="84"/>
      <c r="F125" s="57"/>
      <c r="G125" s="58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>
        <f>IF(COUNT(J125,M125)&gt;2,"out",MAX(K125,N125,Q125))</f>
        <v>0</v>
      </c>
      <c r="S125" s="33"/>
      <c r="T125" s="34"/>
      <c r="U125" s="35"/>
      <c r="V125" s="12"/>
      <c r="W125" s="34"/>
      <c r="X125" s="35"/>
      <c r="Y125" s="12"/>
      <c r="Z125" s="34"/>
      <c r="AA125" s="35"/>
      <c r="AB125" s="26">
        <f>MAX(U125,X125,AA125)</f>
        <v>0</v>
      </c>
      <c r="AC125" s="75">
        <f>SUM(AB125,R125)</f>
        <v>0</v>
      </c>
      <c r="AD125" s="12"/>
      <c r="AE125" s="34"/>
      <c r="AF125" s="35"/>
      <c r="AG125" s="12"/>
      <c r="AH125" s="34"/>
      <c r="AI125" s="35"/>
      <c r="AJ125" s="12"/>
      <c r="AK125" s="34"/>
      <c r="AL125" s="35"/>
      <c r="AM125" s="26">
        <f>MAX(AF125,AI125,AL125)</f>
        <v>0</v>
      </c>
      <c r="AN125" s="36">
        <f>(AM125+AB125+R125)</f>
        <v>0</v>
      </c>
      <c r="AO125" s="17">
        <f t="shared" si="26"/>
        <v>0</v>
      </c>
      <c r="AP125" s="37">
        <f>(AN125*E125)</f>
        <v>0</v>
      </c>
      <c r="AQ125" s="48">
        <f>IF(F125&gt;0,AP125*F125,AN125*E125)</f>
        <v>0</v>
      </c>
      <c r="AR125" s="34"/>
      <c r="AS125" s="65"/>
      <c r="AT125" s="65"/>
    </row>
    <row r="126" spans="1:237" s="25" customFormat="1" ht="15" customHeight="1" hidden="1">
      <c r="A126" s="89" t="s">
        <v>33</v>
      </c>
      <c r="B126" s="31"/>
      <c r="C126" s="29"/>
      <c r="D126" s="70"/>
      <c r="E126" s="87"/>
      <c r="F126" s="88"/>
      <c r="G126" s="32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/>
      <c r="S126" s="33"/>
      <c r="T126" s="34"/>
      <c r="U126" s="35"/>
      <c r="V126" s="12"/>
      <c r="W126" s="34"/>
      <c r="X126" s="35"/>
      <c r="Y126" s="12"/>
      <c r="Z126" s="34"/>
      <c r="AA126" s="35"/>
      <c r="AB126" s="26"/>
      <c r="AC126" s="75"/>
      <c r="AD126" s="12"/>
      <c r="AE126" s="34"/>
      <c r="AF126" s="35"/>
      <c r="AG126" s="12"/>
      <c r="AH126" s="34"/>
      <c r="AI126" s="35"/>
      <c r="AJ126" s="12"/>
      <c r="AK126" s="34"/>
      <c r="AL126" s="35"/>
      <c r="AM126" s="26"/>
      <c r="AN126" s="36"/>
      <c r="AO126" s="17"/>
      <c r="AP126" s="37"/>
      <c r="AQ126" s="48"/>
      <c r="AR126" s="31"/>
      <c r="AS126" s="65"/>
      <c r="AT126" s="65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</row>
    <row r="127" spans="1:46" s="38" customFormat="1" ht="12.75" hidden="1">
      <c r="A127" s="28"/>
      <c r="B127" s="34"/>
      <c r="C127" s="42"/>
      <c r="D127" s="71">
        <f>C127/2.2046</f>
        <v>0</v>
      </c>
      <c r="E127" s="84"/>
      <c r="F127" s="57"/>
      <c r="G127" s="58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>
        <f>IF(COUNT(J127,M127)&gt;2,"out",MAX(K127,N127,Q127))</f>
        <v>0</v>
      </c>
      <c r="S127" s="33"/>
      <c r="T127" s="34"/>
      <c r="U127" s="35"/>
      <c r="V127" s="12"/>
      <c r="W127" s="34"/>
      <c r="X127" s="35"/>
      <c r="Y127" s="12"/>
      <c r="Z127" s="34"/>
      <c r="AA127" s="35"/>
      <c r="AB127" s="26">
        <f>MAX(U127,X127,AA127)</f>
        <v>0</v>
      </c>
      <c r="AC127" s="75">
        <f>SUM(AB127,R127)</f>
        <v>0</v>
      </c>
      <c r="AD127" s="12"/>
      <c r="AE127" s="34"/>
      <c r="AF127" s="35"/>
      <c r="AG127" s="12"/>
      <c r="AH127" s="34"/>
      <c r="AI127" s="35"/>
      <c r="AJ127" s="12"/>
      <c r="AK127" s="34"/>
      <c r="AL127" s="35"/>
      <c r="AM127" s="26">
        <f>MAX(AF127,AI127,AL127)</f>
        <v>0</v>
      </c>
      <c r="AN127" s="36">
        <f>(AM127+AB127+R127)</f>
        <v>0</v>
      </c>
      <c r="AO127" s="17">
        <f t="shared" si="26"/>
        <v>0</v>
      </c>
      <c r="AP127" s="37">
        <f>(AN127*E127)</f>
        <v>0</v>
      </c>
      <c r="AQ127" s="48">
        <f>IF(F127&gt;0,AP127*F127,AN127*E127)</f>
        <v>0</v>
      </c>
      <c r="AR127" s="34"/>
      <c r="AS127" s="65"/>
      <c r="AT127" s="65"/>
    </row>
    <row r="128" spans="1:237" s="25" customFormat="1" ht="15" customHeight="1" hidden="1">
      <c r="A128" s="89" t="s">
        <v>35</v>
      </c>
      <c r="B128" s="31"/>
      <c r="C128" s="29"/>
      <c r="D128" s="70"/>
      <c r="E128" s="87"/>
      <c r="F128" s="88"/>
      <c r="G128" s="32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/>
      <c r="S128" s="33"/>
      <c r="T128" s="34"/>
      <c r="U128" s="35"/>
      <c r="V128" s="12"/>
      <c r="W128" s="34"/>
      <c r="X128" s="35"/>
      <c r="Y128" s="12"/>
      <c r="Z128" s="34"/>
      <c r="AA128" s="35"/>
      <c r="AB128" s="26"/>
      <c r="AC128" s="75"/>
      <c r="AD128" s="12"/>
      <c r="AE128" s="34"/>
      <c r="AF128" s="35"/>
      <c r="AG128" s="12"/>
      <c r="AH128" s="34"/>
      <c r="AI128" s="35"/>
      <c r="AJ128" s="12"/>
      <c r="AK128" s="34"/>
      <c r="AL128" s="35"/>
      <c r="AM128" s="26"/>
      <c r="AN128" s="36"/>
      <c r="AO128" s="17"/>
      <c r="AP128" s="37"/>
      <c r="AQ128" s="48"/>
      <c r="AR128" s="31"/>
      <c r="AS128" s="65"/>
      <c r="AT128" s="65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3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B128" s="38"/>
      <c r="IC128" s="38"/>
    </row>
    <row r="129" spans="1:46" s="38" customFormat="1" ht="12.75" hidden="1">
      <c r="A129" s="30"/>
      <c r="B129" s="34"/>
      <c r="C129" s="42"/>
      <c r="D129" s="70">
        <f>C129/2.2046</f>
        <v>0</v>
      </c>
      <c r="E129" s="84"/>
      <c r="F129" s="46"/>
      <c r="G129" s="47"/>
      <c r="H129" s="43"/>
      <c r="I129" s="12"/>
      <c r="J129" s="34"/>
      <c r="K129" s="35"/>
      <c r="L129" s="12"/>
      <c r="M129" s="34"/>
      <c r="N129" s="35"/>
      <c r="O129" s="12"/>
      <c r="P129" s="34"/>
      <c r="Q129" s="35"/>
      <c r="R129" s="26">
        <f>IF(COUNT(J129,M129)&gt;2,"out",MAX(K129,N129,Q129))</f>
        <v>0</v>
      </c>
      <c r="S129" s="33"/>
      <c r="T129" s="34"/>
      <c r="U129" s="35"/>
      <c r="V129" s="12"/>
      <c r="W129" s="34"/>
      <c r="X129" s="35"/>
      <c r="Y129" s="12"/>
      <c r="Z129" s="34"/>
      <c r="AA129" s="35"/>
      <c r="AB129" s="26">
        <f>MAX(U129,X129,AA129)</f>
        <v>0</v>
      </c>
      <c r="AC129" s="75">
        <f>SUM(AB129,R129)</f>
        <v>0</v>
      </c>
      <c r="AD129" s="12"/>
      <c r="AE129" s="34"/>
      <c r="AF129" s="35"/>
      <c r="AG129" s="12"/>
      <c r="AH129" s="34"/>
      <c r="AI129" s="35"/>
      <c r="AJ129" s="12"/>
      <c r="AK129" s="34"/>
      <c r="AL129" s="35"/>
      <c r="AM129" s="26">
        <f>MAX(AF129,AI129,AL129)</f>
        <v>0</v>
      </c>
      <c r="AN129" s="36">
        <f>(AM129+AB129+R129)</f>
        <v>0</v>
      </c>
      <c r="AO129" s="17">
        <f t="shared" si="26"/>
        <v>0</v>
      </c>
      <c r="AP129" s="37">
        <f>(AN129*E129)</f>
        <v>0</v>
      </c>
      <c r="AQ129" s="48">
        <f>IF(F129&gt;0,AP129*F129,AN129*E129)</f>
        <v>0</v>
      </c>
      <c r="AR129" s="34"/>
      <c r="AS129" s="65"/>
      <c r="AT129" s="65"/>
    </row>
    <row r="130" spans="1:237" s="25" customFormat="1" ht="15" customHeight="1">
      <c r="A130" s="89" t="s">
        <v>72</v>
      </c>
      <c r="B130" s="31"/>
      <c r="C130" s="29"/>
      <c r="D130" s="70"/>
      <c r="E130" s="87"/>
      <c r="F130" s="88"/>
      <c r="G130" s="32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/>
      <c r="S130" s="33"/>
      <c r="T130" s="34"/>
      <c r="U130" s="35"/>
      <c r="V130" s="12"/>
      <c r="W130" s="34"/>
      <c r="X130" s="35"/>
      <c r="Y130" s="12"/>
      <c r="Z130" s="34"/>
      <c r="AA130" s="35"/>
      <c r="AB130" s="26"/>
      <c r="AC130" s="75"/>
      <c r="AD130" s="12"/>
      <c r="AE130" s="34"/>
      <c r="AF130" s="35"/>
      <c r="AG130" s="12"/>
      <c r="AH130" s="34"/>
      <c r="AI130" s="35"/>
      <c r="AJ130" s="12"/>
      <c r="AK130" s="34"/>
      <c r="AL130" s="35"/>
      <c r="AM130" s="26"/>
      <c r="AN130" s="36"/>
      <c r="AO130" s="17"/>
      <c r="AP130" s="37"/>
      <c r="AQ130" s="48"/>
      <c r="AR130" s="31"/>
      <c r="AS130" s="65"/>
      <c r="AT130" s="65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</row>
    <row r="131" spans="1:46" s="38" customFormat="1" ht="12.75">
      <c r="A131" s="30" t="s">
        <v>73</v>
      </c>
      <c r="B131" s="34">
        <v>40</v>
      </c>
      <c r="C131" s="42">
        <v>352</v>
      </c>
      <c r="D131" s="70">
        <f>C131/2.2046</f>
        <v>159.666152590039</v>
      </c>
      <c r="E131" s="84">
        <v>0.5161</v>
      </c>
      <c r="F131" s="46">
        <v>1</v>
      </c>
      <c r="G131" s="47" t="s">
        <v>58</v>
      </c>
      <c r="H131" s="43" t="s">
        <v>54</v>
      </c>
      <c r="I131" s="12"/>
      <c r="J131" s="34"/>
      <c r="K131" s="35"/>
      <c r="L131" s="12"/>
      <c r="M131" s="34"/>
      <c r="N131" s="35"/>
      <c r="O131" s="12"/>
      <c r="P131" s="34"/>
      <c r="Q131" s="35"/>
      <c r="R131" s="26">
        <f>IF(COUNT(J131,M131)&gt;2,"out",MAX(K131,N131,Q131))</f>
        <v>0</v>
      </c>
      <c r="S131" s="33"/>
      <c r="T131" s="34"/>
      <c r="U131" s="35"/>
      <c r="V131" s="12"/>
      <c r="W131" s="34"/>
      <c r="X131" s="35"/>
      <c r="Y131" s="12"/>
      <c r="Z131" s="34"/>
      <c r="AA131" s="35"/>
      <c r="AB131" s="26">
        <v>700</v>
      </c>
      <c r="AC131" s="75">
        <f>SUM(AB131,R131)</f>
        <v>700</v>
      </c>
      <c r="AD131" s="12"/>
      <c r="AE131" s="34"/>
      <c r="AF131" s="35"/>
      <c r="AG131" s="12"/>
      <c r="AH131" s="34"/>
      <c r="AI131" s="35"/>
      <c r="AJ131" s="12"/>
      <c r="AK131" s="34"/>
      <c r="AL131" s="35"/>
      <c r="AM131" s="26">
        <v>0</v>
      </c>
      <c r="AN131" s="36">
        <f>(AM131+AB131+R131)</f>
        <v>700</v>
      </c>
      <c r="AO131" s="17">
        <f>(AN131/2.2046)</f>
        <v>317.5179170824639</v>
      </c>
      <c r="AP131" s="37">
        <f>(AN131*E131)</f>
        <v>361.27</v>
      </c>
      <c r="AQ131" s="48">
        <f>IF(F131&gt;0,AP131*F131,AN131*E131)</f>
        <v>361.27</v>
      </c>
      <c r="AR131" s="34">
        <v>40</v>
      </c>
      <c r="AS131" s="65">
        <v>1</v>
      </c>
      <c r="AT131" s="65" t="s">
        <v>81</v>
      </c>
    </row>
    <row r="132" spans="1:237" s="25" customFormat="1" ht="15" customHeight="1" hidden="1">
      <c r="A132" s="89" t="s">
        <v>36</v>
      </c>
      <c r="B132" s="31"/>
      <c r="C132" s="29"/>
      <c r="D132" s="70"/>
      <c r="E132" s="87"/>
      <c r="F132" s="88"/>
      <c r="G132" s="32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/>
      <c r="S132" s="33"/>
      <c r="T132" s="34"/>
      <c r="U132" s="35"/>
      <c r="V132" s="12"/>
      <c r="W132" s="34"/>
      <c r="X132" s="35"/>
      <c r="Y132" s="12"/>
      <c r="Z132" s="34"/>
      <c r="AA132" s="35"/>
      <c r="AB132" s="26"/>
      <c r="AC132" s="75"/>
      <c r="AD132" s="12"/>
      <c r="AE132" s="34"/>
      <c r="AF132" s="35"/>
      <c r="AG132" s="12"/>
      <c r="AH132" s="34"/>
      <c r="AI132" s="35"/>
      <c r="AJ132" s="12"/>
      <c r="AK132" s="34"/>
      <c r="AL132" s="35"/>
      <c r="AM132" s="26"/>
      <c r="AN132" s="36"/>
      <c r="AO132" s="17"/>
      <c r="AP132" s="37"/>
      <c r="AQ132" s="48"/>
      <c r="AR132" s="31"/>
      <c r="AS132" s="65"/>
      <c r="AT132" s="65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</row>
    <row r="133" spans="1:237" s="25" customFormat="1" ht="15" customHeight="1" hidden="1">
      <c r="A133" s="28"/>
      <c r="B133" s="31"/>
      <c r="C133" s="29"/>
      <c r="D133" s="70">
        <f>C133/2.2046</f>
        <v>0</v>
      </c>
      <c r="E133" s="87"/>
      <c r="F133" s="88"/>
      <c r="G133" s="32"/>
      <c r="H133" s="11"/>
      <c r="I133" s="33"/>
      <c r="J133" s="34"/>
      <c r="K133" s="35"/>
      <c r="L133" s="12"/>
      <c r="M133" s="34"/>
      <c r="N133" s="35"/>
      <c r="O133" s="12"/>
      <c r="P133" s="34"/>
      <c r="Q133" s="35"/>
      <c r="R133" s="26">
        <f>IF(COUNT(J133,M133)&gt;2,"out",MAX(K133,N133,Q133))</f>
        <v>0</v>
      </c>
      <c r="S133" s="33"/>
      <c r="T133" s="34"/>
      <c r="U133" s="35"/>
      <c r="V133" s="12"/>
      <c r="W133" s="34"/>
      <c r="X133" s="35"/>
      <c r="Y133" s="12"/>
      <c r="Z133" s="34"/>
      <c r="AA133" s="35"/>
      <c r="AB133" s="26">
        <f>MAX(U133,X133,AA133)</f>
        <v>0</v>
      </c>
      <c r="AC133" s="75">
        <f>SUM(AB133,R133)</f>
        <v>0</v>
      </c>
      <c r="AD133" s="12"/>
      <c r="AE133" s="34"/>
      <c r="AF133" s="35"/>
      <c r="AG133" s="12"/>
      <c r="AH133" s="34"/>
      <c r="AI133" s="35"/>
      <c r="AJ133" s="12"/>
      <c r="AK133" s="34"/>
      <c r="AL133" s="35"/>
      <c r="AM133" s="26">
        <f>MAX(AF133,AI133,AL133)</f>
        <v>0</v>
      </c>
      <c r="AN133" s="36">
        <f>(AM133+AB133+R133)</f>
        <v>0</v>
      </c>
      <c r="AO133" s="17">
        <f t="shared" si="26"/>
        <v>0</v>
      </c>
      <c r="AP133" s="37">
        <f>(AN133*E133)</f>
        <v>0</v>
      </c>
      <c r="AQ133" s="48">
        <f>IF(F133&gt;0,AP133*F133,AN133*E133)</f>
        <v>0</v>
      </c>
      <c r="AR133" s="31"/>
      <c r="AS133" s="65"/>
      <c r="AT133" s="65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</row>
    <row r="134" spans="1:46" s="38" customFormat="1" ht="15" customHeight="1" hidden="1">
      <c r="A134" s="89" t="s">
        <v>37</v>
      </c>
      <c r="B134" s="34"/>
      <c r="C134" s="42"/>
      <c r="D134" s="71"/>
      <c r="E134" s="84"/>
      <c r="F134" s="57"/>
      <c r="G134" s="43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/>
      <c r="S134" s="107"/>
      <c r="T134" s="100"/>
      <c r="U134" s="108"/>
      <c r="V134" s="109"/>
      <c r="W134" s="100"/>
      <c r="X134" s="108"/>
      <c r="Y134" s="109"/>
      <c r="Z134" s="100"/>
      <c r="AA134" s="108"/>
      <c r="AB134" s="26"/>
      <c r="AC134" s="75"/>
      <c r="AD134" s="12"/>
      <c r="AE134" s="34"/>
      <c r="AF134" s="35"/>
      <c r="AG134" s="12"/>
      <c r="AH134" s="34"/>
      <c r="AI134" s="35"/>
      <c r="AJ134" s="12"/>
      <c r="AK134" s="34"/>
      <c r="AL134" s="35"/>
      <c r="AM134" s="26"/>
      <c r="AN134" s="36"/>
      <c r="AO134" s="17"/>
      <c r="AP134" s="37"/>
      <c r="AQ134" s="48"/>
      <c r="AR134" s="34"/>
      <c r="AS134" s="65"/>
      <c r="AT134" s="65"/>
    </row>
    <row r="135" spans="1:46" s="38" customFormat="1" ht="12.75" hidden="1">
      <c r="A135" s="28"/>
      <c r="B135" s="34"/>
      <c r="C135" s="42"/>
      <c r="D135" s="71">
        <f>C135/2.2046</f>
        <v>0</v>
      </c>
      <c r="E135" s="84"/>
      <c r="F135" s="57"/>
      <c r="G135" s="58"/>
      <c r="H135" s="11"/>
      <c r="I135" s="33"/>
      <c r="J135" s="34"/>
      <c r="K135" s="35"/>
      <c r="L135" s="12"/>
      <c r="M135" s="34"/>
      <c r="N135" s="35"/>
      <c r="O135" s="12"/>
      <c r="P135" s="34"/>
      <c r="Q135" s="35"/>
      <c r="R135" s="26">
        <f>IF(COUNT(J135,M135)&gt;2,"out",MAX(K135,N135,Q135))</f>
        <v>0</v>
      </c>
      <c r="S135" s="107"/>
      <c r="T135" s="100"/>
      <c r="U135" s="108"/>
      <c r="V135" s="109"/>
      <c r="W135" s="100"/>
      <c r="X135" s="108"/>
      <c r="Y135" s="109"/>
      <c r="Z135" s="100"/>
      <c r="AA135" s="108"/>
      <c r="AB135" s="26">
        <f>MAX(U135,X135,AA135)</f>
        <v>0</v>
      </c>
      <c r="AC135" s="75">
        <f>SUM(AB135,R135)</f>
        <v>0</v>
      </c>
      <c r="AD135" s="12"/>
      <c r="AE135" s="34"/>
      <c r="AF135" s="35"/>
      <c r="AG135" s="12"/>
      <c r="AH135" s="34"/>
      <c r="AI135" s="35"/>
      <c r="AJ135" s="12"/>
      <c r="AK135" s="34"/>
      <c r="AL135" s="35"/>
      <c r="AM135" s="26">
        <f>MAX(AF135,AI135,AL135)</f>
        <v>0</v>
      </c>
      <c r="AN135" s="36">
        <f>(AM135+AB135+R135)</f>
        <v>0</v>
      </c>
      <c r="AO135" s="17">
        <f t="shared" si="26"/>
        <v>0</v>
      </c>
      <c r="AP135" s="37">
        <f>(AN135*E135)</f>
        <v>0</v>
      </c>
      <c r="AQ135" s="48">
        <f>IF(F135&gt;0,AP135*F135,AN135*E135)</f>
        <v>0</v>
      </c>
      <c r="AR135" s="34"/>
      <c r="AS135" s="65"/>
      <c r="AT135" s="65"/>
    </row>
    <row r="136" spans="1:237" s="25" customFormat="1" ht="15" customHeight="1">
      <c r="A136" s="89" t="s">
        <v>36</v>
      </c>
      <c r="B136" s="31"/>
      <c r="C136" s="29"/>
      <c r="D136" s="70"/>
      <c r="E136" s="87"/>
      <c r="F136" s="88"/>
      <c r="G136" s="32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/>
      <c r="S136" s="33"/>
      <c r="T136" s="34"/>
      <c r="U136" s="35"/>
      <c r="V136" s="12"/>
      <c r="W136" s="34"/>
      <c r="X136" s="35"/>
      <c r="Y136" s="12"/>
      <c r="Z136" s="34"/>
      <c r="AA136" s="35"/>
      <c r="AB136" s="26"/>
      <c r="AC136" s="75"/>
      <c r="AD136" s="12"/>
      <c r="AE136" s="34"/>
      <c r="AF136" s="35"/>
      <c r="AG136" s="12"/>
      <c r="AH136" s="34"/>
      <c r="AI136" s="35"/>
      <c r="AJ136" s="12"/>
      <c r="AK136" s="34"/>
      <c r="AL136" s="35"/>
      <c r="AM136" s="26"/>
      <c r="AN136" s="36"/>
      <c r="AO136" s="17"/>
      <c r="AP136" s="37"/>
      <c r="AQ136" s="48"/>
      <c r="AR136" s="31"/>
      <c r="AS136" s="65"/>
      <c r="AT136" s="65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</row>
    <row r="137" spans="1:237" s="25" customFormat="1" ht="15" customHeight="1">
      <c r="A137" s="28" t="s">
        <v>61</v>
      </c>
      <c r="B137" s="31"/>
      <c r="C137" s="29">
        <v>146.6</v>
      </c>
      <c r="D137" s="70">
        <f>C137/2.2046</f>
        <v>66.49732377755602</v>
      </c>
      <c r="E137" s="87">
        <v>0.758</v>
      </c>
      <c r="F137" s="88"/>
      <c r="G137" s="32" t="s">
        <v>63</v>
      </c>
      <c r="H137" s="11">
        <v>148</v>
      </c>
      <c r="I137" s="33"/>
      <c r="J137" s="34"/>
      <c r="K137" s="35"/>
      <c r="L137" s="12"/>
      <c r="M137" s="34"/>
      <c r="N137" s="35"/>
      <c r="O137" s="12"/>
      <c r="P137" s="34"/>
      <c r="Q137" s="35"/>
      <c r="R137" s="26">
        <v>225</v>
      </c>
      <c r="S137" s="33"/>
      <c r="T137" s="34"/>
      <c r="U137" s="35"/>
      <c r="V137" s="12"/>
      <c r="W137" s="34"/>
      <c r="X137" s="35"/>
      <c r="Y137" s="12"/>
      <c r="Z137" s="34"/>
      <c r="AA137" s="35"/>
      <c r="AB137" s="26">
        <v>270</v>
      </c>
      <c r="AC137" s="75">
        <f>SUM(AB137,R137)</f>
        <v>495</v>
      </c>
      <c r="AD137" s="12"/>
      <c r="AE137" s="34"/>
      <c r="AF137" s="35"/>
      <c r="AG137" s="12"/>
      <c r="AH137" s="34"/>
      <c r="AI137" s="35"/>
      <c r="AJ137" s="12"/>
      <c r="AK137" s="34"/>
      <c r="AL137" s="35"/>
      <c r="AM137" s="26">
        <v>360</v>
      </c>
      <c r="AN137" s="36">
        <f>(AM137+AB137+R137)</f>
        <v>855</v>
      </c>
      <c r="AO137" s="17">
        <f t="shared" si="26"/>
        <v>387.82545586500953</v>
      </c>
      <c r="AP137" s="37">
        <f>(AN137*E137)</f>
        <v>648.09</v>
      </c>
      <c r="AQ137" s="48">
        <f>IF(F137&gt;0,AP137*F137,AN137*E137)</f>
        <v>648.09</v>
      </c>
      <c r="AR137" s="31"/>
      <c r="AS137" s="65">
        <v>1</v>
      </c>
      <c r="AT137" s="65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</row>
    <row r="138" spans="1:46" s="38" customFormat="1" ht="15" customHeight="1">
      <c r="A138" s="85" t="s">
        <v>38</v>
      </c>
      <c r="B138" s="34"/>
      <c r="C138" s="42"/>
      <c r="D138" s="71"/>
      <c r="E138" s="84"/>
      <c r="F138" s="57"/>
      <c r="G138" s="43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/>
      <c r="S138" s="107"/>
      <c r="T138" s="100"/>
      <c r="U138" s="108"/>
      <c r="V138" s="109"/>
      <c r="W138" s="100"/>
      <c r="X138" s="108"/>
      <c r="Y138" s="109"/>
      <c r="Z138" s="100"/>
      <c r="AA138" s="108"/>
      <c r="AB138" s="26"/>
      <c r="AC138" s="75"/>
      <c r="AD138" s="12"/>
      <c r="AE138" s="34"/>
      <c r="AF138" s="35"/>
      <c r="AG138" s="12"/>
      <c r="AH138" s="34"/>
      <c r="AI138" s="35"/>
      <c r="AJ138" s="12"/>
      <c r="AK138" s="34"/>
      <c r="AL138" s="35"/>
      <c r="AM138" s="26"/>
      <c r="AN138" s="36"/>
      <c r="AO138" s="17"/>
      <c r="AP138" s="37"/>
      <c r="AQ138" s="48"/>
      <c r="AR138" s="34"/>
      <c r="AS138" s="65"/>
      <c r="AT138" s="65"/>
    </row>
    <row r="139" spans="1:46" s="38" customFormat="1" ht="12.75">
      <c r="A139" s="30" t="s">
        <v>70</v>
      </c>
      <c r="B139" s="34"/>
      <c r="C139" s="42">
        <v>171.7</v>
      </c>
      <c r="D139" s="71">
        <f>C139/2.2046</f>
        <v>77.88260909008436</v>
      </c>
      <c r="E139" s="84">
        <v>0.6703</v>
      </c>
      <c r="F139" s="57"/>
      <c r="G139" s="43" t="s">
        <v>63</v>
      </c>
      <c r="H139" s="11">
        <v>181</v>
      </c>
      <c r="I139" s="33"/>
      <c r="J139" s="34"/>
      <c r="K139" s="35"/>
      <c r="L139" s="12"/>
      <c r="M139" s="34"/>
      <c r="N139" s="35"/>
      <c r="O139" s="12"/>
      <c r="P139" s="34"/>
      <c r="Q139" s="35"/>
      <c r="R139" s="26">
        <f>IF(COUNT(J139,M139)&gt;2,"out",MAX(K139,N139,Q139))</f>
        <v>0</v>
      </c>
      <c r="S139" s="107"/>
      <c r="T139" s="100"/>
      <c r="U139" s="108"/>
      <c r="V139" s="109"/>
      <c r="W139" s="100"/>
      <c r="X139" s="108"/>
      <c r="Y139" s="109"/>
      <c r="Z139" s="100"/>
      <c r="AA139" s="108"/>
      <c r="AB139" s="26">
        <v>275</v>
      </c>
      <c r="AC139" s="75">
        <f>SUM(AB139,R139)</f>
        <v>275</v>
      </c>
      <c r="AD139" s="12"/>
      <c r="AE139" s="34"/>
      <c r="AF139" s="35"/>
      <c r="AG139" s="12"/>
      <c r="AH139" s="34"/>
      <c r="AI139" s="35"/>
      <c r="AJ139" s="12"/>
      <c r="AK139" s="34"/>
      <c r="AL139" s="35"/>
      <c r="AM139" s="26">
        <f>MAX(AF139,AI139,AL139)</f>
        <v>0</v>
      </c>
      <c r="AN139" s="36">
        <f>(AM139+AB139+R139)</f>
        <v>275</v>
      </c>
      <c r="AO139" s="17">
        <f t="shared" si="26"/>
        <v>124.73918171096797</v>
      </c>
      <c r="AP139" s="37">
        <f>(AN139*E139)</f>
        <v>184.3325</v>
      </c>
      <c r="AQ139" s="48">
        <f>IF(F139&gt;0,AP139*F139,AN139*E139)</f>
        <v>184.3325</v>
      </c>
      <c r="AR139" s="34"/>
      <c r="AS139" s="65"/>
      <c r="AT139" s="65" t="s">
        <v>84</v>
      </c>
    </row>
    <row r="140" spans="1:46" s="25" customFormat="1" ht="15" customHeight="1">
      <c r="A140" s="85" t="s">
        <v>39</v>
      </c>
      <c r="B140" s="31"/>
      <c r="C140" s="29"/>
      <c r="D140" s="70"/>
      <c r="E140" s="87"/>
      <c r="F140" s="88"/>
      <c r="G140" s="32"/>
      <c r="H140" s="11"/>
      <c r="I140" s="90"/>
      <c r="J140" s="34"/>
      <c r="K140" s="35"/>
      <c r="L140" s="12"/>
      <c r="M140" s="34"/>
      <c r="N140" s="35"/>
      <c r="O140" s="12"/>
      <c r="P140" s="34"/>
      <c r="Q140" s="35"/>
      <c r="R140" s="26"/>
      <c r="S140" s="33"/>
      <c r="T140" s="34"/>
      <c r="U140" s="35"/>
      <c r="V140" s="12"/>
      <c r="W140" s="34"/>
      <c r="X140" s="35"/>
      <c r="Y140" s="12"/>
      <c r="Z140" s="34"/>
      <c r="AA140" s="35"/>
      <c r="AB140" s="26"/>
      <c r="AC140" s="75"/>
      <c r="AD140" s="12"/>
      <c r="AE140" s="34"/>
      <c r="AF140" s="35"/>
      <c r="AG140" s="12"/>
      <c r="AH140" s="34"/>
      <c r="AI140" s="35"/>
      <c r="AJ140" s="12"/>
      <c r="AK140" s="34"/>
      <c r="AL140" s="35"/>
      <c r="AM140" s="26"/>
      <c r="AN140" s="36"/>
      <c r="AO140" s="17"/>
      <c r="AP140" s="37"/>
      <c r="AQ140" s="48"/>
      <c r="AR140" s="31"/>
      <c r="AS140" s="65"/>
      <c r="AT140" s="65"/>
    </row>
    <row r="141" spans="1:46" s="38" customFormat="1" ht="12.75">
      <c r="A141" s="28" t="s">
        <v>71</v>
      </c>
      <c r="B141" s="34"/>
      <c r="C141" s="42">
        <v>195.65</v>
      </c>
      <c r="D141" s="71">
        <f>C141/2.2046</f>
        <v>88.74625782454866</v>
      </c>
      <c r="E141" s="84">
        <v>0.6166</v>
      </c>
      <c r="F141" s="57"/>
      <c r="G141" s="58" t="s">
        <v>63</v>
      </c>
      <c r="H141" s="11">
        <v>198</v>
      </c>
      <c r="I141" s="33"/>
      <c r="J141" s="34"/>
      <c r="K141" s="35"/>
      <c r="L141" s="12"/>
      <c r="M141" s="34"/>
      <c r="N141" s="35"/>
      <c r="O141" s="12"/>
      <c r="P141" s="34"/>
      <c r="Q141" s="35"/>
      <c r="R141" s="26">
        <f>IF(COUNT(J141,M141)&gt;2,"out",MAX(K141,N141,Q141))</f>
        <v>0</v>
      </c>
      <c r="S141" s="33"/>
      <c r="T141" s="34"/>
      <c r="U141" s="35"/>
      <c r="V141" s="12"/>
      <c r="W141" s="34"/>
      <c r="X141" s="35"/>
      <c r="Y141" s="12"/>
      <c r="Z141" s="34"/>
      <c r="AA141" s="35"/>
      <c r="AB141" s="26">
        <v>315</v>
      </c>
      <c r="AC141" s="75">
        <f>SUM(AB141,R141)</f>
        <v>315</v>
      </c>
      <c r="AD141" s="12"/>
      <c r="AE141" s="34"/>
      <c r="AF141" s="35"/>
      <c r="AG141" s="12"/>
      <c r="AH141" s="34"/>
      <c r="AI141" s="35"/>
      <c r="AJ141" s="12"/>
      <c r="AK141" s="34"/>
      <c r="AL141" s="35"/>
      <c r="AM141" s="26">
        <f>MAX(AF141,AI141,AL141)</f>
        <v>0</v>
      </c>
      <c r="AN141" s="36">
        <f>(AM141+AB141+R141)</f>
        <v>315</v>
      </c>
      <c r="AO141" s="17">
        <f t="shared" si="26"/>
        <v>142.88306268710878</v>
      </c>
      <c r="AP141" s="37">
        <f>(AN141*E141)</f>
        <v>194.229</v>
      </c>
      <c r="AQ141" s="48">
        <f>IF(F141&gt;0,AP141*F141,AN141*E141)</f>
        <v>194.229</v>
      </c>
      <c r="AR141" s="34"/>
      <c r="AS141" s="65"/>
      <c r="AT141" s="65" t="s">
        <v>84</v>
      </c>
    </row>
    <row r="142" spans="1:46" s="38" customFormat="1" ht="12.75" hidden="1">
      <c r="A142" s="85" t="s">
        <v>40</v>
      </c>
      <c r="B142" s="34"/>
      <c r="C142" s="42"/>
      <c r="D142" s="71"/>
      <c r="E142" s="84"/>
      <c r="F142" s="46"/>
      <c r="G142" s="60"/>
      <c r="H142" s="43"/>
      <c r="I142" s="90"/>
      <c r="J142" s="34"/>
      <c r="K142" s="35"/>
      <c r="L142" s="12"/>
      <c r="M142" s="34"/>
      <c r="N142" s="35"/>
      <c r="O142" s="12"/>
      <c r="P142" s="34"/>
      <c r="Q142" s="35"/>
      <c r="R142" s="26"/>
      <c r="S142" s="33"/>
      <c r="T142" s="34"/>
      <c r="U142" s="35"/>
      <c r="V142" s="12"/>
      <c r="W142" s="34"/>
      <c r="X142" s="35"/>
      <c r="Y142" s="12"/>
      <c r="Z142" s="34"/>
      <c r="AA142" s="35"/>
      <c r="AB142" s="26"/>
      <c r="AC142" s="75"/>
      <c r="AD142" s="12"/>
      <c r="AE142" s="34"/>
      <c r="AF142" s="35"/>
      <c r="AG142" s="12"/>
      <c r="AH142" s="34"/>
      <c r="AI142" s="35"/>
      <c r="AJ142" s="12"/>
      <c r="AK142" s="34"/>
      <c r="AL142" s="35"/>
      <c r="AM142" s="26"/>
      <c r="AN142" s="36"/>
      <c r="AO142" s="17"/>
      <c r="AP142" s="37"/>
      <c r="AQ142" s="48"/>
      <c r="AR142" s="34"/>
      <c r="AS142" s="65"/>
      <c r="AT142" s="65"/>
    </row>
    <row r="143" spans="1:46" s="38" customFormat="1" ht="12.75" hidden="1">
      <c r="A143" s="28"/>
      <c r="B143" s="34"/>
      <c r="C143" s="42"/>
      <c r="D143" s="71">
        <f>C143/2.2046</f>
        <v>0</v>
      </c>
      <c r="E143" s="84"/>
      <c r="F143" s="57"/>
      <c r="G143" s="58"/>
      <c r="H143" s="11"/>
      <c r="I143" s="33"/>
      <c r="J143" s="34"/>
      <c r="K143" s="35"/>
      <c r="L143" s="12"/>
      <c r="M143" s="34"/>
      <c r="N143" s="35"/>
      <c r="O143" s="12"/>
      <c r="P143" s="34"/>
      <c r="Q143" s="35"/>
      <c r="R143" s="26">
        <f>IF(COUNT(J143,M143)&gt;2,"out",MAX(K143,N143,Q143))</f>
        <v>0</v>
      </c>
      <c r="S143" s="33"/>
      <c r="T143" s="34"/>
      <c r="U143" s="35"/>
      <c r="V143" s="12"/>
      <c r="W143" s="34"/>
      <c r="X143" s="35"/>
      <c r="Y143" s="12"/>
      <c r="Z143" s="34"/>
      <c r="AA143" s="35"/>
      <c r="AB143" s="26">
        <f>MAX(U143,X143,AA143)</f>
        <v>0</v>
      </c>
      <c r="AC143" s="75">
        <f>SUM(AB143,R143)</f>
        <v>0</v>
      </c>
      <c r="AD143" s="12"/>
      <c r="AE143" s="34"/>
      <c r="AF143" s="35"/>
      <c r="AG143" s="12"/>
      <c r="AH143" s="34"/>
      <c r="AI143" s="35"/>
      <c r="AJ143" s="12"/>
      <c r="AK143" s="34"/>
      <c r="AL143" s="35"/>
      <c r="AM143" s="26">
        <f>MAX(AF143,AI143,AL143)</f>
        <v>0</v>
      </c>
      <c r="AN143" s="36">
        <f>(AM143+AB143+R143)</f>
        <v>0</v>
      </c>
      <c r="AO143" s="17">
        <f t="shared" si="26"/>
        <v>0</v>
      </c>
      <c r="AP143" s="37">
        <f>(AN143*E143)</f>
        <v>0</v>
      </c>
      <c r="AQ143" s="48">
        <f>IF(F143&gt;0,AP143*F143,AN143*E143)</f>
        <v>0</v>
      </c>
      <c r="AR143" s="34"/>
      <c r="AS143" s="65"/>
      <c r="AT143" s="65"/>
    </row>
    <row r="144" spans="1:46" s="38" customFormat="1" ht="12.75" hidden="1">
      <c r="A144" s="85" t="s">
        <v>41</v>
      </c>
      <c r="B144" s="34"/>
      <c r="C144" s="42"/>
      <c r="D144" s="71"/>
      <c r="E144" s="84"/>
      <c r="F144" s="46"/>
      <c r="G144" s="47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/>
      <c r="S144" s="33"/>
      <c r="T144" s="34"/>
      <c r="U144" s="35"/>
      <c r="V144" s="12"/>
      <c r="W144" s="34"/>
      <c r="X144" s="35"/>
      <c r="Y144" s="12"/>
      <c r="Z144" s="34"/>
      <c r="AA144" s="35"/>
      <c r="AB144" s="26"/>
      <c r="AC144" s="75"/>
      <c r="AD144" s="12"/>
      <c r="AE144" s="34"/>
      <c r="AF144" s="35"/>
      <c r="AG144" s="12"/>
      <c r="AH144" s="34"/>
      <c r="AI144" s="35"/>
      <c r="AJ144" s="12"/>
      <c r="AK144" s="34"/>
      <c r="AL144" s="35"/>
      <c r="AM144" s="26"/>
      <c r="AN144" s="36"/>
      <c r="AO144" s="17"/>
      <c r="AP144" s="37"/>
      <c r="AQ144" s="48"/>
      <c r="AR144" s="34"/>
      <c r="AS144" s="65"/>
      <c r="AT144" s="65"/>
    </row>
    <row r="145" spans="1:46" s="38" customFormat="1" ht="12.75" hidden="1">
      <c r="A145" s="28"/>
      <c r="B145" s="34"/>
      <c r="C145" s="42"/>
      <c r="D145" s="71">
        <f>C145/2.2046</f>
        <v>0</v>
      </c>
      <c r="E145" s="84"/>
      <c r="F145" s="57"/>
      <c r="G145" s="58"/>
      <c r="H145" s="11"/>
      <c r="I145" s="33"/>
      <c r="J145" s="34"/>
      <c r="K145" s="35"/>
      <c r="L145" s="12"/>
      <c r="M145" s="34"/>
      <c r="N145" s="35"/>
      <c r="O145" s="12"/>
      <c r="P145" s="34"/>
      <c r="Q145" s="35"/>
      <c r="R145" s="26">
        <f>IF(COUNT(J145,M145)&gt;2,"out",MAX(K145,N145,Q145))</f>
        <v>0</v>
      </c>
      <c r="S145" s="33"/>
      <c r="T145" s="34"/>
      <c r="U145" s="35"/>
      <c r="V145" s="12"/>
      <c r="W145" s="34"/>
      <c r="X145" s="35"/>
      <c r="Y145" s="12"/>
      <c r="Z145" s="34"/>
      <c r="AA145" s="35"/>
      <c r="AB145" s="26">
        <f>MAX(U145,X145,AA145)</f>
        <v>0</v>
      </c>
      <c r="AC145" s="75">
        <f>SUM(AB145,R145)</f>
        <v>0</v>
      </c>
      <c r="AD145" s="12"/>
      <c r="AE145" s="34"/>
      <c r="AF145" s="35"/>
      <c r="AG145" s="12"/>
      <c r="AH145" s="34"/>
      <c r="AI145" s="35"/>
      <c r="AJ145" s="12"/>
      <c r="AK145" s="34"/>
      <c r="AL145" s="35"/>
      <c r="AM145" s="26">
        <f>MAX(AF145,AI145,AL145)</f>
        <v>0</v>
      </c>
      <c r="AN145" s="36">
        <f>(AM145+AB145+R145)</f>
        <v>0</v>
      </c>
      <c r="AO145" s="17">
        <f t="shared" si="26"/>
        <v>0</v>
      </c>
      <c r="AP145" s="37">
        <f>(AN145*E145)</f>
        <v>0</v>
      </c>
      <c r="AQ145" s="48">
        <f>IF(F145&gt;0,AP145*F145,AN145*E145)</f>
        <v>0</v>
      </c>
      <c r="AR145" s="34"/>
      <c r="AS145" s="65"/>
      <c r="AT145" s="65"/>
    </row>
    <row r="146" spans="1:46" s="38" customFormat="1" ht="15" customHeight="1" hidden="1">
      <c r="A146" s="85" t="s">
        <v>42</v>
      </c>
      <c r="B146" s="34"/>
      <c r="C146" s="42"/>
      <c r="D146" s="70"/>
      <c r="E146" s="84"/>
      <c r="F146" s="44"/>
      <c r="G146" s="63"/>
      <c r="H146" s="43"/>
      <c r="I146" s="12"/>
      <c r="J146" s="34"/>
      <c r="K146" s="35"/>
      <c r="L146" s="12"/>
      <c r="M146" s="34"/>
      <c r="N146" s="35"/>
      <c r="O146" s="12"/>
      <c r="P146" s="34"/>
      <c r="Q146" s="35"/>
      <c r="R146" s="26"/>
      <c r="S146" s="33"/>
      <c r="T146" s="34"/>
      <c r="U146" s="35"/>
      <c r="V146" s="12"/>
      <c r="W146" s="34"/>
      <c r="X146" s="35"/>
      <c r="Y146" s="12"/>
      <c r="Z146" s="34"/>
      <c r="AA146" s="35"/>
      <c r="AB146" s="26"/>
      <c r="AC146" s="75"/>
      <c r="AD146" s="12"/>
      <c r="AE146" s="34"/>
      <c r="AF146" s="35"/>
      <c r="AG146" s="12"/>
      <c r="AH146" s="34"/>
      <c r="AI146" s="35"/>
      <c r="AJ146" s="12"/>
      <c r="AK146" s="34"/>
      <c r="AL146" s="35"/>
      <c r="AM146" s="26"/>
      <c r="AN146" s="36"/>
      <c r="AO146" s="17"/>
      <c r="AP146" s="37"/>
      <c r="AQ146" s="48"/>
      <c r="AR146" s="34"/>
      <c r="AS146" s="65"/>
      <c r="AT146" s="65"/>
    </row>
    <row r="147" spans="1:46" s="38" customFormat="1" ht="12.75" hidden="1">
      <c r="A147" s="28"/>
      <c r="B147" s="34"/>
      <c r="C147" s="42"/>
      <c r="D147" s="71">
        <f>C147/2.2046</f>
        <v>0</v>
      </c>
      <c r="E147" s="84"/>
      <c r="F147" s="57"/>
      <c r="G147" s="58"/>
      <c r="H147" s="11"/>
      <c r="I147" s="33"/>
      <c r="J147" s="34"/>
      <c r="K147" s="35"/>
      <c r="L147" s="12"/>
      <c r="M147" s="34"/>
      <c r="N147" s="35"/>
      <c r="O147" s="12"/>
      <c r="P147" s="34"/>
      <c r="Q147" s="35"/>
      <c r="R147" s="26">
        <f>IF(COUNT(J147,M147)&gt;2,"out",MAX(K147,N147,Q147))</f>
        <v>0</v>
      </c>
      <c r="S147" s="33"/>
      <c r="T147" s="34"/>
      <c r="U147" s="35"/>
      <c r="V147" s="12"/>
      <c r="W147" s="34"/>
      <c r="X147" s="35"/>
      <c r="Y147" s="12"/>
      <c r="Z147" s="34"/>
      <c r="AA147" s="35"/>
      <c r="AB147" s="26">
        <f>MAX(U147,X147,AA147)</f>
        <v>0</v>
      </c>
      <c r="AC147" s="75">
        <f>SUM(AB147,R147)</f>
        <v>0</v>
      </c>
      <c r="AD147" s="12"/>
      <c r="AE147" s="34"/>
      <c r="AF147" s="35"/>
      <c r="AG147" s="12"/>
      <c r="AH147" s="34"/>
      <c r="AI147" s="35"/>
      <c r="AJ147" s="12"/>
      <c r="AK147" s="34"/>
      <c r="AL147" s="35"/>
      <c r="AM147" s="26">
        <f>MAX(AF147,AI147,AL147)</f>
        <v>0</v>
      </c>
      <c r="AN147" s="36">
        <f>(AM147+AB147+R147)</f>
        <v>0</v>
      </c>
      <c r="AO147" s="17">
        <f t="shared" si="26"/>
        <v>0</v>
      </c>
      <c r="AP147" s="37">
        <f>(AN147*E147)</f>
        <v>0</v>
      </c>
      <c r="AQ147" s="48">
        <f>IF(F147&gt;0,AP147*F147,AN147*E147)</f>
        <v>0</v>
      </c>
      <c r="AR147" s="34"/>
      <c r="AS147" s="65"/>
      <c r="AT147" s="65"/>
    </row>
    <row r="148" spans="1:46" s="38" customFormat="1" ht="15" customHeight="1" hidden="1">
      <c r="A148" s="85" t="s">
        <v>43</v>
      </c>
      <c r="B148" s="34"/>
      <c r="C148" s="42"/>
      <c r="D148" s="70"/>
      <c r="E148" s="84"/>
      <c r="F148" s="44"/>
      <c r="G148" s="63"/>
      <c r="H148" s="43"/>
      <c r="I148" s="12"/>
      <c r="J148" s="34"/>
      <c r="K148" s="35"/>
      <c r="L148" s="12"/>
      <c r="M148" s="34"/>
      <c r="N148" s="35"/>
      <c r="O148" s="12"/>
      <c r="P148" s="34"/>
      <c r="Q148" s="35"/>
      <c r="R148" s="26"/>
      <c r="S148" s="33"/>
      <c r="T148" s="34"/>
      <c r="U148" s="35"/>
      <c r="V148" s="12"/>
      <c r="W148" s="34"/>
      <c r="X148" s="35"/>
      <c r="Y148" s="12"/>
      <c r="Z148" s="34"/>
      <c r="AA148" s="35"/>
      <c r="AB148" s="26"/>
      <c r="AC148" s="75"/>
      <c r="AD148" s="12"/>
      <c r="AE148" s="34"/>
      <c r="AF148" s="35"/>
      <c r="AG148" s="12"/>
      <c r="AH148" s="34"/>
      <c r="AI148" s="35"/>
      <c r="AJ148" s="12"/>
      <c r="AK148" s="34"/>
      <c r="AL148" s="35"/>
      <c r="AM148" s="26"/>
      <c r="AN148" s="36"/>
      <c r="AO148" s="17"/>
      <c r="AP148" s="37"/>
      <c r="AQ148" s="48"/>
      <c r="AR148" s="34"/>
      <c r="AS148" s="65"/>
      <c r="AT148" s="65"/>
    </row>
    <row r="149" spans="1:46" s="38" customFormat="1" ht="12.75" hidden="1">
      <c r="A149" s="28"/>
      <c r="B149" s="34"/>
      <c r="C149" s="42"/>
      <c r="D149" s="71">
        <f>C149/2.2046</f>
        <v>0</v>
      </c>
      <c r="E149" s="84"/>
      <c r="F149" s="57"/>
      <c r="G149" s="58"/>
      <c r="H149" s="11"/>
      <c r="I149" s="33"/>
      <c r="J149" s="34"/>
      <c r="K149" s="35"/>
      <c r="L149" s="12"/>
      <c r="M149" s="34"/>
      <c r="N149" s="35"/>
      <c r="O149" s="12"/>
      <c r="P149" s="34"/>
      <c r="Q149" s="35"/>
      <c r="R149" s="26">
        <f>IF(COUNT(J149,M149)&gt;2,"out",MAX(K149,N149,Q149))</f>
        <v>0</v>
      </c>
      <c r="S149" s="33"/>
      <c r="T149" s="34"/>
      <c r="U149" s="35"/>
      <c r="V149" s="12"/>
      <c r="W149" s="34"/>
      <c r="X149" s="35"/>
      <c r="Y149" s="12"/>
      <c r="Z149" s="34"/>
      <c r="AA149" s="35"/>
      <c r="AB149" s="26">
        <f>MAX(U149,X149,AA149)</f>
        <v>0</v>
      </c>
      <c r="AC149" s="75">
        <f>SUM(AB149,R149)</f>
        <v>0</v>
      </c>
      <c r="AD149" s="12"/>
      <c r="AE149" s="34"/>
      <c r="AF149" s="35"/>
      <c r="AG149" s="12"/>
      <c r="AH149" s="34"/>
      <c r="AI149" s="35"/>
      <c r="AJ149" s="12"/>
      <c r="AK149" s="34"/>
      <c r="AL149" s="35"/>
      <c r="AM149" s="26">
        <f>MAX(AF149,AI149,AL149)</f>
        <v>0</v>
      </c>
      <c r="AN149" s="36">
        <f>(AM149+AB149+R149)</f>
        <v>0</v>
      </c>
      <c r="AO149" s="17">
        <f t="shared" si="26"/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5" customHeight="1" hidden="1">
      <c r="A150" s="85" t="s">
        <v>44</v>
      </c>
      <c r="B150" s="34"/>
      <c r="C150" s="42"/>
      <c r="D150" s="70"/>
      <c r="E150" s="84"/>
      <c r="F150" s="44"/>
      <c r="G150" s="63"/>
      <c r="H150" s="43"/>
      <c r="I150" s="12"/>
      <c r="J150" s="34"/>
      <c r="K150" s="35"/>
      <c r="L150" s="12"/>
      <c r="M150" s="34"/>
      <c r="N150" s="35"/>
      <c r="O150" s="12"/>
      <c r="P150" s="34"/>
      <c r="Q150" s="35"/>
      <c r="R150" s="26"/>
      <c r="S150" s="33"/>
      <c r="T150" s="34"/>
      <c r="U150" s="35"/>
      <c r="V150" s="12"/>
      <c r="W150" s="34"/>
      <c r="X150" s="35"/>
      <c r="Y150" s="12"/>
      <c r="Z150" s="34"/>
      <c r="AA150" s="35"/>
      <c r="AB150" s="26"/>
      <c r="AC150" s="75"/>
      <c r="AD150" s="12"/>
      <c r="AE150" s="34"/>
      <c r="AF150" s="35"/>
      <c r="AG150" s="12"/>
      <c r="AH150" s="34"/>
      <c r="AI150" s="35"/>
      <c r="AJ150" s="12"/>
      <c r="AK150" s="34"/>
      <c r="AL150" s="35"/>
      <c r="AM150" s="26"/>
      <c r="AN150" s="36"/>
      <c r="AO150" s="17"/>
      <c r="AP150" s="37"/>
      <c r="AQ150" s="48"/>
      <c r="AR150" s="34"/>
      <c r="AS150" s="65"/>
      <c r="AT150" s="65"/>
    </row>
    <row r="151" spans="1:46" s="38" customFormat="1" ht="12.75" hidden="1">
      <c r="A151" s="28"/>
      <c r="B151" s="34"/>
      <c r="C151" s="42"/>
      <c r="D151" s="71">
        <f>C151/2.2046</f>
        <v>0</v>
      </c>
      <c r="E151" s="84"/>
      <c r="F151" s="57"/>
      <c r="G151" s="58"/>
      <c r="H151" s="11"/>
      <c r="I151" s="33"/>
      <c r="J151" s="34"/>
      <c r="K151" s="35"/>
      <c r="L151" s="12"/>
      <c r="M151" s="34"/>
      <c r="N151" s="35"/>
      <c r="O151" s="12"/>
      <c r="P151" s="34"/>
      <c r="Q151" s="35"/>
      <c r="R151" s="26">
        <f>IF(COUNT(J151,M151)&gt;2,"out",MAX(K151,N151,Q151))</f>
        <v>0</v>
      </c>
      <c r="S151" s="33"/>
      <c r="T151" s="34"/>
      <c r="U151" s="35"/>
      <c r="V151" s="12"/>
      <c r="W151" s="34"/>
      <c r="X151" s="35"/>
      <c r="Y151" s="12"/>
      <c r="Z151" s="34"/>
      <c r="AA151" s="35"/>
      <c r="AB151" s="26">
        <f>MAX(U151,X151,AA151)</f>
        <v>0</v>
      </c>
      <c r="AC151" s="75">
        <f>SUM(AB151,R151)</f>
        <v>0</v>
      </c>
      <c r="AD151" s="12"/>
      <c r="AE151" s="34"/>
      <c r="AF151" s="35"/>
      <c r="AG151" s="12"/>
      <c r="AH151" s="34"/>
      <c r="AI151" s="35"/>
      <c r="AJ151" s="12"/>
      <c r="AK151" s="34"/>
      <c r="AL151" s="35"/>
      <c r="AM151" s="26">
        <f>MAX(AF151,AI151,AL151)</f>
        <v>0</v>
      </c>
      <c r="AN151" s="36">
        <f>(AM151+AB151+R151)</f>
        <v>0</v>
      </c>
      <c r="AO151" s="17">
        <f t="shared" si="26"/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5" customHeight="1" hidden="1">
      <c r="A152" s="89" t="s">
        <v>45</v>
      </c>
      <c r="B152" s="34"/>
      <c r="C152" s="42"/>
      <c r="D152" s="71"/>
      <c r="E152" s="84"/>
      <c r="F152" s="44"/>
      <c r="G152" s="63"/>
      <c r="H152" s="43"/>
      <c r="I152" s="12"/>
      <c r="J152" s="34"/>
      <c r="K152" s="35"/>
      <c r="L152" s="12"/>
      <c r="M152" s="34"/>
      <c r="N152" s="35"/>
      <c r="O152" s="12"/>
      <c r="P152" s="34"/>
      <c r="Q152" s="35"/>
      <c r="R152" s="26"/>
      <c r="S152" s="33"/>
      <c r="T152" s="34"/>
      <c r="U152" s="35"/>
      <c r="V152" s="12"/>
      <c r="W152" s="34"/>
      <c r="X152" s="35"/>
      <c r="Y152" s="12"/>
      <c r="Z152" s="34"/>
      <c r="AA152" s="35"/>
      <c r="AB152" s="26"/>
      <c r="AC152" s="75"/>
      <c r="AD152" s="12"/>
      <c r="AE152" s="34"/>
      <c r="AF152" s="35"/>
      <c r="AG152" s="12"/>
      <c r="AH152" s="34"/>
      <c r="AI152" s="35"/>
      <c r="AJ152" s="12"/>
      <c r="AK152" s="34"/>
      <c r="AL152" s="35"/>
      <c r="AM152" s="26"/>
      <c r="AN152" s="36"/>
      <c r="AO152" s="17"/>
      <c r="AP152" s="37"/>
      <c r="AQ152" s="48"/>
      <c r="AR152" s="34"/>
      <c r="AS152" s="65"/>
      <c r="AT152" s="65"/>
    </row>
    <row r="153" spans="1:46" s="38" customFormat="1" ht="12.75" hidden="1">
      <c r="A153" s="28"/>
      <c r="B153" s="34"/>
      <c r="C153" s="42"/>
      <c r="D153" s="71">
        <f>C153/2.2046</f>
        <v>0</v>
      </c>
      <c r="E153" s="84"/>
      <c r="F153" s="57"/>
      <c r="G153" s="58"/>
      <c r="H153" s="11"/>
      <c r="I153" s="33"/>
      <c r="J153" s="34"/>
      <c r="K153" s="35"/>
      <c r="L153" s="12"/>
      <c r="M153" s="34"/>
      <c r="N153" s="35"/>
      <c r="O153" s="12"/>
      <c r="P153" s="34"/>
      <c r="Q153" s="35"/>
      <c r="R153" s="26">
        <f>IF(COUNT(J153,M153)&gt;2,"out",MAX(K153,N153,Q153))</f>
        <v>0</v>
      </c>
      <c r="S153" s="33"/>
      <c r="T153" s="34"/>
      <c r="U153" s="35"/>
      <c r="V153" s="12"/>
      <c r="W153" s="34"/>
      <c r="X153" s="35"/>
      <c r="Y153" s="12"/>
      <c r="Z153" s="34"/>
      <c r="AA153" s="35"/>
      <c r="AB153" s="26">
        <f>MAX(U153,X153,AA153)</f>
        <v>0</v>
      </c>
      <c r="AC153" s="75">
        <f>SUM(AB153,R153)</f>
        <v>0</v>
      </c>
      <c r="AD153" s="12"/>
      <c r="AE153" s="34"/>
      <c r="AF153" s="35"/>
      <c r="AG153" s="12"/>
      <c r="AH153" s="34"/>
      <c r="AI153" s="35"/>
      <c r="AJ153" s="12"/>
      <c r="AK153" s="34"/>
      <c r="AL153" s="35"/>
      <c r="AM153" s="26">
        <f>MAX(AF153,AI153,AL153)</f>
        <v>0</v>
      </c>
      <c r="AN153" s="36">
        <f>(AM153+AB153+R153)</f>
        <v>0</v>
      </c>
      <c r="AO153" s="17">
        <f t="shared" si="26"/>
        <v>0</v>
      </c>
      <c r="AP153" s="37">
        <f>(AN153*E153)</f>
        <v>0</v>
      </c>
      <c r="AQ153" s="48">
        <f>IF(F153&gt;0,AP153*F153,AN153*E153)</f>
        <v>0</v>
      </c>
      <c r="AR153" s="34"/>
      <c r="AS153" s="65"/>
      <c r="AT153" s="65"/>
    </row>
    <row r="154" spans="1:46" s="38" customFormat="1" ht="15" customHeight="1" hidden="1">
      <c r="A154" s="91" t="s">
        <v>46</v>
      </c>
      <c r="B154" s="5"/>
      <c r="C154" s="86"/>
      <c r="D154" s="70"/>
      <c r="E154" s="87"/>
      <c r="F154" s="92"/>
      <c r="G154" s="93"/>
      <c r="H154" s="43"/>
      <c r="I154" s="12"/>
      <c r="J154" s="34"/>
      <c r="K154" s="35"/>
      <c r="L154" s="12"/>
      <c r="M154" s="34"/>
      <c r="N154" s="35"/>
      <c r="O154" s="12"/>
      <c r="P154" s="34"/>
      <c r="Q154" s="35"/>
      <c r="R154" s="26"/>
      <c r="S154" s="33"/>
      <c r="T154" s="34"/>
      <c r="U154" s="35"/>
      <c r="V154" s="12"/>
      <c r="W154" s="34"/>
      <c r="X154" s="35"/>
      <c r="Y154" s="12"/>
      <c r="Z154" s="34"/>
      <c r="AA154" s="35"/>
      <c r="AB154" s="26"/>
      <c r="AC154" s="75"/>
      <c r="AD154" s="12"/>
      <c r="AE154" s="34"/>
      <c r="AF154" s="35"/>
      <c r="AG154" s="12"/>
      <c r="AH154" s="34"/>
      <c r="AI154" s="35"/>
      <c r="AJ154" s="12"/>
      <c r="AK154" s="34"/>
      <c r="AL154" s="35"/>
      <c r="AM154" s="26"/>
      <c r="AN154" s="36"/>
      <c r="AO154" s="17"/>
      <c r="AP154" s="37"/>
      <c r="AQ154" s="48"/>
      <c r="AR154" s="5"/>
      <c r="AS154" s="65"/>
      <c r="AT154" s="65"/>
    </row>
    <row r="155" spans="1:46" s="25" customFormat="1" ht="15" customHeight="1" hidden="1">
      <c r="A155" s="28"/>
      <c r="B155" s="5"/>
      <c r="C155" s="86"/>
      <c r="D155" s="70">
        <f>C155/2.2046</f>
        <v>0</v>
      </c>
      <c r="E155" s="87"/>
      <c r="F155" s="92"/>
      <c r="G155" s="93"/>
      <c r="H155" s="43"/>
      <c r="I155" s="12"/>
      <c r="J155" s="34"/>
      <c r="K155" s="35"/>
      <c r="L155" s="12"/>
      <c r="M155" s="34"/>
      <c r="N155" s="35"/>
      <c r="O155" s="12"/>
      <c r="P155" s="34"/>
      <c r="Q155" s="35"/>
      <c r="R155" s="26">
        <f>IF(COUNT(J155,M155)&gt;2,"out",MAX(K155,N155,Q155))</f>
        <v>0</v>
      </c>
      <c r="S155" s="33"/>
      <c r="T155" s="34"/>
      <c r="U155" s="35"/>
      <c r="V155" s="12"/>
      <c r="W155" s="34"/>
      <c r="X155" s="35"/>
      <c r="Y155" s="12"/>
      <c r="Z155" s="34"/>
      <c r="AA155" s="35"/>
      <c r="AB155" s="26">
        <f>MAX(U155,X155,AA155)</f>
        <v>0</v>
      </c>
      <c r="AC155" s="75">
        <f>SUM(AB155,R155)</f>
        <v>0</v>
      </c>
      <c r="AD155" s="12"/>
      <c r="AE155" s="34"/>
      <c r="AF155" s="35"/>
      <c r="AG155" s="12"/>
      <c r="AH155" s="34"/>
      <c r="AI155" s="35"/>
      <c r="AJ155" s="12"/>
      <c r="AK155" s="34"/>
      <c r="AL155" s="35"/>
      <c r="AM155" s="26">
        <f>MAX(AF155,AI155,AL155)</f>
        <v>0</v>
      </c>
      <c r="AN155" s="36">
        <f>(AM155+AB155+R155)</f>
        <v>0</v>
      </c>
      <c r="AO155" s="17">
        <f t="shared" si="26"/>
        <v>0</v>
      </c>
      <c r="AP155" s="37">
        <f>(AN155*E155)</f>
        <v>0</v>
      </c>
      <c r="AQ155" s="48">
        <f>IF(F155&gt;0,AP155*F155,AN155*E155)</f>
        <v>0</v>
      </c>
      <c r="AR155" s="5"/>
      <c r="AS155" s="65"/>
      <c r="AT155" s="65"/>
    </row>
    <row r="156" spans="1:46" s="25" customFormat="1" ht="15" customHeight="1" hidden="1">
      <c r="A156" s="89" t="s">
        <v>47</v>
      </c>
      <c r="B156" s="5"/>
      <c r="C156" s="86"/>
      <c r="D156" s="70"/>
      <c r="E156" s="87"/>
      <c r="F156" s="92"/>
      <c r="G156" s="93"/>
      <c r="H156" s="43"/>
      <c r="I156" s="12"/>
      <c r="J156" s="34"/>
      <c r="K156" s="35"/>
      <c r="L156" s="12"/>
      <c r="M156" s="34"/>
      <c r="N156" s="35"/>
      <c r="O156" s="12"/>
      <c r="P156" s="34"/>
      <c r="Q156" s="35"/>
      <c r="R156" s="26"/>
      <c r="S156" s="33"/>
      <c r="T156" s="34"/>
      <c r="U156" s="35"/>
      <c r="V156" s="12"/>
      <c r="W156" s="34"/>
      <c r="X156" s="35"/>
      <c r="Y156" s="12"/>
      <c r="Z156" s="34"/>
      <c r="AA156" s="35"/>
      <c r="AB156" s="26"/>
      <c r="AC156" s="75"/>
      <c r="AD156" s="12"/>
      <c r="AE156" s="34"/>
      <c r="AF156" s="35"/>
      <c r="AG156" s="12"/>
      <c r="AH156" s="34"/>
      <c r="AI156" s="35"/>
      <c r="AJ156" s="12"/>
      <c r="AK156" s="34"/>
      <c r="AL156" s="35"/>
      <c r="AM156" s="26"/>
      <c r="AN156" s="36"/>
      <c r="AO156" s="17"/>
      <c r="AP156" s="37"/>
      <c r="AQ156" s="48"/>
      <c r="AR156" s="5"/>
      <c r="AS156" s="65"/>
      <c r="AT156" s="65"/>
    </row>
    <row r="157" spans="1:46" s="25" customFormat="1" ht="15" customHeight="1" hidden="1">
      <c r="A157" s="16"/>
      <c r="B157" s="5"/>
      <c r="C157" s="86"/>
      <c r="D157" s="70">
        <f>C157/2.2046</f>
        <v>0</v>
      </c>
      <c r="E157" s="87"/>
      <c r="F157" s="92"/>
      <c r="G157" s="93"/>
      <c r="H157" s="41"/>
      <c r="I157" s="6"/>
      <c r="J157" s="5"/>
      <c r="K157" s="9"/>
      <c r="L157" s="6"/>
      <c r="M157" s="5"/>
      <c r="N157" s="9"/>
      <c r="O157" s="6"/>
      <c r="P157" s="5"/>
      <c r="Q157" s="9"/>
      <c r="R157" s="26">
        <f>IF(COUNT(J157,M157)&gt;2,"out",MAX(K157,N157,Q157))</f>
        <v>0</v>
      </c>
      <c r="S157" s="8"/>
      <c r="T157" s="5"/>
      <c r="U157" s="9"/>
      <c r="V157" s="6"/>
      <c r="W157" s="5"/>
      <c r="X157" s="9"/>
      <c r="Y157" s="6"/>
      <c r="Z157" s="5"/>
      <c r="AA157" s="9"/>
      <c r="AB157" s="26">
        <f>MAX(U157,X157,AA157)</f>
        <v>0</v>
      </c>
      <c r="AC157" s="75">
        <f>SUM(AB157,R157)</f>
        <v>0</v>
      </c>
      <c r="AD157" s="6"/>
      <c r="AE157" s="5"/>
      <c r="AF157" s="9"/>
      <c r="AG157" s="6"/>
      <c r="AH157" s="5"/>
      <c r="AI157" s="9"/>
      <c r="AJ157" s="6"/>
      <c r="AK157" s="5"/>
      <c r="AL157" s="9"/>
      <c r="AM157" s="26">
        <f>MAX(AF157,AI157,AL157)</f>
        <v>0</v>
      </c>
      <c r="AN157" s="36">
        <f>(AM157+AB157+R157)</f>
        <v>0</v>
      </c>
      <c r="AO157" s="17">
        <f t="shared" si="26"/>
        <v>0</v>
      </c>
      <c r="AP157" s="37">
        <f>(AN157*E157)</f>
        <v>0</v>
      </c>
      <c r="AQ157" s="48">
        <f>IF(F157&gt;0,AP157*F157,AN157*E157)</f>
        <v>0</v>
      </c>
      <c r="AR157" s="5"/>
      <c r="AS157" s="66"/>
      <c r="AT157" s="66"/>
    </row>
    <row r="158" spans="1:46" s="25" customFormat="1" ht="15" customHeight="1" hidden="1">
      <c r="A158" s="91" t="s">
        <v>48</v>
      </c>
      <c r="B158" s="5"/>
      <c r="C158" s="86"/>
      <c r="D158" s="70"/>
      <c r="E158" s="87"/>
      <c r="F158" s="92"/>
      <c r="G158" s="93"/>
      <c r="H158" s="41"/>
      <c r="I158" s="94"/>
      <c r="J158" s="5"/>
      <c r="K158" s="9"/>
      <c r="L158" s="6"/>
      <c r="M158" s="5"/>
      <c r="N158" s="9"/>
      <c r="O158" s="6"/>
      <c r="P158" s="5"/>
      <c r="Q158" s="9"/>
      <c r="R158" s="26"/>
      <c r="S158" s="8"/>
      <c r="T158" s="5"/>
      <c r="U158" s="9"/>
      <c r="V158" s="6"/>
      <c r="W158" s="5"/>
      <c r="X158" s="9"/>
      <c r="Y158" s="6"/>
      <c r="Z158" s="5"/>
      <c r="AA158" s="9"/>
      <c r="AB158" s="26"/>
      <c r="AC158" s="75"/>
      <c r="AD158" s="6"/>
      <c r="AE158" s="5"/>
      <c r="AF158" s="9"/>
      <c r="AG158" s="6"/>
      <c r="AH158" s="5"/>
      <c r="AI158" s="9"/>
      <c r="AJ158" s="6"/>
      <c r="AK158" s="5"/>
      <c r="AL158" s="9"/>
      <c r="AM158" s="26"/>
      <c r="AN158" s="36"/>
      <c r="AO158" s="17"/>
      <c r="AP158" s="37"/>
      <c r="AQ158" s="48"/>
      <c r="AR158" s="5"/>
      <c r="AS158" s="66"/>
      <c r="AT158" s="66"/>
    </row>
    <row r="159" spans="1:46" s="25" customFormat="1" ht="15" customHeight="1" hidden="1">
      <c r="A159" s="16"/>
      <c r="B159" s="5"/>
      <c r="C159" s="86"/>
      <c r="D159" s="70">
        <f>C159/2.2046</f>
        <v>0</v>
      </c>
      <c r="E159" s="87"/>
      <c r="F159" s="92"/>
      <c r="G159" s="93"/>
      <c r="H159" s="41"/>
      <c r="I159" s="6"/>
      <c r="J159" s="5"/>
      <c r="K159" s="9"/>
      <c r="L159" s="6"/>
      <c r="M159" s="5"/>
      <c r="N159" s="9"/>
      <c r="O159" s="6"/>
      <c r="P159" s="5"/>
      <c r="Q159" s="9"/>
      <c r="R159" s="26">
        <f>IF(COUNT(J159,M159)&gt;2,"out",MAX(K159,N159,Q159))</f>
        <v>0</v>
      </c>
      <c r="S159" s="8"/>
      <c r="T159" s="5"/>
      <c r="U159" s="9"/>
      <c r="V159" s="6"/>
      <c r="W159" s="5"/>
      <c r="X159" s="9"/>
      <c r="Y159" s="6"/>
      <c r="Z159" s="5"/>
      <c r="AA159" s="9"/>
      <c r="AB159" s="26">
        <f>MAX(U159,X159,AA159)</f>
        <v>0</v>
      </c>
      <c r="AC159" s="75">
        <f>SUM(AB159,R159)</f>
        <v>0</v>
      </c>
      <c r="AD159" s="6"/>
      <c r="AE159" s="5"/>
      <c r="AF159" s="9"/>
      <c r="AG159" s="6"/>
      <c r="AH159" s="5"/>
      <c r="AI159" s="9"/>
      <c r="AJ159" s="6"/>
      <c r="AK159" s="5"/>
      <c r="AL159" s="9"/>
      <c r="AM159" s="26">
        <f>MAX(AF159,AI159,AL159)</f>
        <v>0</v>
      </c>
      <c r="AN159" s="36">
        <f>(AM159+AB159+R159)</f>
        <v>0</v>
      </c>
      <c r="AO159" s="17">
        <f t="shared" si="26"/>
        <v>0</v>
      </c>
      <c r="AP159" s="37">
        <f>(AN159*E159)</f>
        <v>0</v>
      </c>
      <c r="AQ159" s="48">
        <f>IF(F159&gt;0,AP159*F159,AN159*E159)</f>
        <v>0</v>
      </c>
      <c r="AR159" s="5"/>
      <c r="AS159" s="66"/>
      <c r="AT159" s="66"/>
    </row>
    <row r="160" spans="1:46" s="38" customFormat="1" ht="12.75" hidden="1">
      <c r="A160" s="30"/>
      <c r="B160" s="34"/>
      <c r="C160" s="42"/>
      <c r="D160" s="70">
        <f>C160/2.2046</f>
        <v>0</v>
      </c>
      <c r="E160" s="84"/>
      <c r="F160" s="46"/>
      <c r="G160" s="47"/>
      <c r="H160" s="43"/>
      <c r="I160" s="12"/>
      <c r="J160" s="34"/>
      <c r="K160" s="35">
        <f>IF(J160&gt;0,0,I160)</f>
        <v>0</v>
      </c>
      <c r="L160" s="12"/>
      <c r="M160" s="34"/>
      <c r="N160" s="35">
        <f>IF(M160&gt;0,0,L160)</f>
        <v>0</v>
      </c>
      <c r="O160" s="12"/>
      <c r="P160" s="34"/>
      <c r="Q160" s="35">
        <f>IF(P160&gt;0,0,O160)</f>
        <v>0</v>
      </c>
      <c r="R160" s="26">
        <f>IF(COUNT(J160,M160)&gt;2,"out",MAX(K160,N160,Q160))</f>
        <v>0</v>
      </c>
      <c r="S160" s="33"/>
      <c r="T160" s="34"/>
      <c r="U160" s="35">
        <f>IF(T160&gt;0,0,S160)</f>
        <v>0</v>
      </c>
      <c r="V160" s="12"/>
      <c r="W160" s="34"/>
      <c r="X160" s="35">
        <f>IF(W160&gt;0,0,V160)</f>
        <v>0</v>
      </c>
      <c r="Y160" s="12"/>
      <c r="Z160" s="34"/>
      <c r="AA160" s="35">
        <f>IF(Z160&gt;0,0,Y160)</f>
        <v>0</v>
      </c>
      <c r="AB160" s="26">
        <f>MAX(U160,X160,AA160)</f>
        <v>0</v>
      </c>
      <c r="AC160" s="75">
        <f>SUM(AB160,R160)</f>
        <v>0</v>
      </c>
      <c r="AD160" s="12"/>
      <c r="AE160" s="34"/>
      <c r="AF160" s="35">
        <f>IF(AE160&gt;0,0,AD160)</f>
        <v>0</v>
      </c>
      <c r="AG160" s="12"/>
      <c r="AH160" s="34"/>
      <c r="AI160" s="35">
        <f>IF(AH160&gt;0,0,AG160)</f>
        <v>0</v>
      </c>
      <c r="AJ160" s="12"/>
      <c r="AK160" s="34"/>
      <c r="AL160" s="35">
        <f>IF(AK160&gt;0,0,AJ160)</f>
        <v>0</v>
      </c>
      <c r="AM160" s="26">
        <f>MAX(AF160,AI160,AL160)</f>
        <v>0</v>
      </c>
      <c r="AN160" s="36">
        <f>(AM160+AB160+R160)</f>
        <v>0</v>
      </c>
      <c r="AO160" s="17">
        <f>(AN160/2.2046)</f>
        <v>0</v>
      </c>
      <c r="AP160" s="37">
        <f>(AN160*E160)</f>
        <v>0</v>
      </c>
      <c r="AQ160" s="48">
        <f>IF(F160&gt;0,AP160*F160,AN160*E160)</f>
        <v>0</v>
      </c>
      <c r="AR160" s="34"/>
      <c r="AS160" s="65"/>
      <c r="AT160" s="65"/>
    </row>
    <row r="161" spans="1:46" s="38" customFormat="1" ht="12.75" hidden="1">
      <c r="A161" s="30"/>
      <c r="B161" s="34"/>
      <c r="C161" s="42"/>
      <c r="D161" s="70">
        <f>C161/2.2046</f>
        <v>0</v>
      </c>
      <c r="E161" s="84"/>
      <c r="F161" s="46"/>
      <c r="G161" s="47"/>
      <c r="H161" s="43"/>
      <c r="I161" s="12"/>
      <c r="J161" s="34"/>
      <c r="K161" s="35">
        <f>IF(J161&gt;0,0,I161)</f>
        <v>0</v>
      </c>
      <c r="L161" s="12"/>
      <c r="M161" s="34"/>
      <c r="N161" s="35">
        <f>IF(M161&gt;0,0,L161)</f>
        <v>0</v>
      </c>
      <c r="O161" s="12"/>
      <c r="P161" s="34"/>
      <c r="Q161" s="35">
        <f>IF(P161&gt;0,0,O161)</f>
        <v>0</v>
      </c>
      <c r="R161" s="26">
        <f>IF(COUNT(J161,M161)&gt;2,"out",MAX(K161,N161,Q161))</f>
        <v>0</v>
      </c>
      <c r="S161" s="33"/>
      <c r="T161" s="34"/>
      <c r="U161" s="35">
        <f>IF(T161&gt;0,0,S161)</f>
        <v>0</v>
      </c>
      <c r="V161" s="12"/>
      <c r="W161" s="34"/>
      <c r="X161" s="35">
        <f>IF(W161&gt;0,0,V161)</f>
        <v>0</v>
      </c>
      <c r="Y161" s="12"/>
      <c r="Z161" s="34"/>
      <c r="AA161" s="35">
        <f>IF(Z161&gt;0,0,Y161)</f>
        <v>0</v>
      </c>
      <c r="AB161" s="26">
        <f>MAX(U161,X161,AA161)</f>
        <v>0</v>
      </c>
      <c r="AC161" s="75">
        <f>SUM(AB161,R161)</f>
        <v>0</v>
      </c>
      <c r="AD161" s="12"/>
      <c r="AE161" s="34"/>
      <c r="AF161" s="35">
        <f>IF(AE161&gt;0,0,AD161)</f>
        <v>0</v>
      </c>
      <c r="AG161" s="12"/>
      <c r="AH161" s="34"/>
      <c r="AI161" s="35">
        <f>IF(AH161&gt;0,0,AG161)</f>
        <v>0</v>
      </c>
      <c r="AJ161" s="12"/>
      <c r="AK161" s="34"/>
      <c r="AL161" s="35">
        <f>IF(AK161&gt;0,0,AJ161)</f>
        <v>0</v>
      </c>
      <c r="AM161" s="26">
        <f>MAX(AF161,AI161,AL161)</f>
        <v>0</v>
      </c>
      <c r="AN161" s="36">
        <f>(AM161+AB161+R161)</f>
        <v>0</v>
      </c>
      <c r="AO161" s="17">
        <f>(AN161/2.2046)</f>
        <v>0</v>
      </c>
      <c r="AP161" s="37">
        <f>(AN161*E161)</f>
        <v>0</v>
      </c>
      <c r="AQ161" s="48">
        <f>IF(F161&gt;0,AP161*F161,AN161*E161)</f>
        <v>0</v>
      </c>
      <c r="AR161" s="34"/>
      <c r="AS161" s="65"/>
      <c r="AT161" s="65"/>
    </row>
    <row r="162" spans="1:46" s="38" customFormat="1" ht="12.75" hidden="1">
      <c r="A162" s="30"/>
      <c r="B162" s="34"/>
      <c r="C162" s="42"/>
      <c r="D162" s="70">
        <f>C162/2.2046</f>
        <v>0</v>
      </c>
      <c r="E162" s="84"/>
      <c r="F162" s="44"/>
      <c r="G162" s="45"/>
      <c r="H162" s="43"/>
      <c r="I162" s="12"/>
      <c r="J162" s="34"/>
      <c r="K162" s="35">
        <f>IF(J162&gt;0,0,I162)</f>
        <v>0</v>
      </c>
      <c r="L162" s="12"/>
      <c r="M162" s="34"/>
      <c r="N162" s="35">
        <f>IF(M162&gt;0,0,L162)</f>
        <v>0</v>
      </c>
      <c r="O162" s="12"/>
      <c r="P162" s="34"/>
      <c r="Q162" s="35">
        <f>IF(P162&gt;0,0,O162)</f>
        <v>0</v>
      </c>
      <c r="R162" s="26">
        <f>IF(COUNT(J162,M162)&gt;2,"out",MAX(K162,N162,Q162))</f>
        <v>0</v>
      </c>
      <c r="S162" s="33"/>
      <c r="T162" s="34"/>
      <c r="U162" s="35">
        <f>IF(T162&gt;0,0,S162)</f>
        <v>0</v>
      </c>
      <c r="V162" s="12"/>
      <c r="W162" s="34"/>
      <c r="X162" s="35">
        <f>IF(W162&gt;0,0,V162)</f>
        <v>0</v>
      </c>
      <c r="Y162" s="12"/>
      <c r="Z162" s="34"/>
      <c r="AA162" s="35">
        <f>IF(Z162&gt;0,0,Y162)</f>
        <v>0</v>
      </c>
      <c r="AB162" s="26">
        <f>MAX(U162,X162,AA162)</f>
        <v>0</v>
      </c>
      <c r="AC162" s="75">
        <f>SUM(AB162,R162)</f>
        <v>0</v>
      </c>
      <c r="AD162" s="12"/>
      <c r="AE162" s="34"/>
      <c r="AF162" s="35">
        <f>IF(AE162&gt;0,0,AD162)</f>
        <v>0</v>
      </c>
      <c r="AG162" s="12"/>
      <c r="AH162" s="34"/>
      <c r="AI162" s="35">
        <f>IF(AH162&gt;0,0,AG162)</f>
        <v>0</v>
      </c>
      <c r="AJ162" s="12"/>
      <c r="AK162" s="34"/>
      <c r="AL162" s="35">
        <f>IF(AK162&gt;0,0,AJ162)</f>
        <v>0</v>
      </c>
      <c r="AM162" s="26">
        <f>MAX(AF162,AI162,AL162)</f>
        <v>0</v>
      </c>
      <c r="AN162" s="36">
        <f>(AM162+AB162+R162)</f>
        <v>0</v>
      </c>
      <c r="AO162" s="17">
        <f>(AN162/2.2046)</f>
        <v>0</v>
      </c>
      <c r="AP162" s="37">
        <f>(AN162*E162)</f>
        <v>0</v>
      </c>
      <c r="AQ162" s="48">
        <f>IF(F162&gt;0,AP162*F162,AN162*E162)</f>
        <v>0</v>
      </c>
      <c r="AR162" s="34"/>
      <c r="AS162" s="65"/>
      <c r="AT162" s="65"/>
    </row>
    <row r="163" spans="1:46" s="38" customFormat="1" ht="12.75" hidden="1">
      <c r="A163" s="28"/>
      <c r="B163" s="34"/>
      <c r="C163" s="42"/>
      <c r="D163" s="70">
        <f>C163/2.2046</f>
        <v>0</v>
      </c>
      <c r="E163" s="115"/>
      <c r="F163" s="57"/>
      <c r="G163" s="43"/>
      <c r="H163" s="11"/>
      <c r="I163" s="33"/>
      <c r="J163" s="34"/>
      <c r="K163" s="35">
        <f>IF(J163&gt;0,0,I163)</f>
        <v>0</v>
      </c>
      <c r="L163" s="12"/>
      <c r="M163" s="34"/>
      <c r="N163" s="35">
        <f>IF(M163&gt;0,0,L163)</f>
        <v>0</v>
      </c>
      <c r="O163" s="12"/>
      <c r="P163" s="34"/>
      <c r="Q163" s="35">
        <f>IF(P163&gt;0,0,O163)</f>
        <v>0</v>
      </c>
      <c r="R163" s="26">
        <f>IF(COUNT(J163,M163)&gt;2,"out",MAX(K163,N163,Q163))</f>
        <v>0</v>
      </c>
      <c r="S163" s="33"/>
      <c r="T163" s="34"/>
      <c r="U163" s="35">
        <f>IF(T163&gt;0,0,S163)</f>
        <v>0</v>
      </c>
      <c r="V163" s="12"/>
      <c r="W163" s="34"/>
      <c r="X163" s="35">
        <f>IF(W163&gt;0,0,V163)</f>
        <v>0</v>
      </c>
      <c r="Y163" s="12"/>
      <c r="Z163" s="34"/>
      <c r="AA163" s="35">
        <f>IF(Z163&gt;0,0,Y163)</f>
        <v>0</v>
      </c>
      <c r="AB163" s="26">
        <f>MAX(U163,X163,AA163)</f>
        <v>0</v>
      </c>
      <c r="AC163" s="75">
        <f>SUM(AB163,R163)</f>
        <v>0</v>
      </c>
      <c r="AD163" s="12"/>
      <c r="AE163" s="34"/>
      <c r="AF163" s="35">
        <f>IF(AE163&gt;0,0,AD163)</f>
        <v>0</v>
      </c>
      <c r="AG163" s="12"/>
      <c r="AH163" s="34"/>
      <c r="AI163" s="35">
        <f>IF(AH163&gt;0,0,AG163)</f>
        <v>0</v>
      </c>
      <c r="AJ163" s="12"/>
      <c r="AK163" s="34"/>
      <c r="AL163" s="35">
        <f>IF(AK163&gt;0,0,AJ163)</f>
        <v>0</v>
      </c>
      <c r="AM163" s="26">
        <f>MAX(AF163,AI163,AL163)</f>
        <v>0</v>
      </c>
      <c r="AN163" s="36">
        <f>(AM163+AB163+R163)</f>
        <v>0</v>
      </c>
      <c r="AO163" s="17">
        <f>(AN163/2.2046)</f>
        <v>0</v>
      </c>
      <c r="AP163" s="37">
        <f>(AN163*E163)</f>
        <v>0</v>
      </c>
      <c r="AQ163" s="48">
        <f>IF(F163&gt;0,AP163*F163,AN163*E163)</f>
        <v>0</v>
      </c>
      <c r="AR163" s="34"/>
      <c r="AS163" s="65"/>
      <c r="AT163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15,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C152"/>
  <sheetViews>
    <sheetView view="pageBreakPreview" zoomScaleNormal="11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8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106.5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2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2">MAX(AF3,AI3,AL3)</f>
        <v>0</v>
      </c>
      <c r="AN3" s="36">
        <f aca="true" t="shared" si="3" ref="AN3:AN12">(AM3+AB3+R3)</f>
        <v>0</v>
      </c>
      <c r="AO3" s="17">
        <f aca="true" t="shared" si="4" ref="AO3:AO12">(AN3/2.2046)</f>
        <v>0</v>
      </c>
      <c r="AP3" s="37">
        <f aca="true" t="shared" si="5" ref="AP3:AP12">(AN3*E3)</f>
        <v>0</v>
      </c>
      <c r="AQ3" s="48">
        <f aca="true" t="shared" si="6" ref="AQ3:AQ12">IF(F3&gt;0,AP3*F3,AN3*E3)</f>
        <v>0</v>
      </c>
      <c r="AR3" s="34"/>
      <c r="AS3" s="65"/>
      <c r="AT3" s="65"/>
    </row>
    <row r="4" spans="1:46" s="38" customFormat="1" ht="12.75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2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34"/>
      <c r="AS4" s="65"/>
      <c r="AT4" s="65"/>
    </row>
    <row r="5" spans="1:46" s="38" customFormat="1" ht="12.75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34"/>
      <c r="AS5" s="65"/>
      <c r="AT5" s="65"/>
    </row>
    <row r="6" spans="1:46" s="38" customFormat="1" ht="12.75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34"/>
      <c r="AS6" s="65"/>
      <c r="AT6" s="65"/>
    </row>
    <row r="7" spans="1:46" s="38" customFormat="1" ht="12.75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34"/>
      <c r="AS7" s="65"/>
      <c r="AT7" s="65"/>
    </row>
    <row r="8" spans="1:46" s="38" customFormat="1" ht="12.75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34"/>
      <c r="AS8" s="65"/>
      <c r="AT8" s="65"/>
    </row>
    <row r="9" spans="1:46" s="38" customFormat="1" ht="12.75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34"/>
      <c r="AS9" s="65"/>
      <c r="AT9" s="65"/>
    </row>
    <row r="10" spans="1:46" s="38" customFormat="1" ht="12.75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34"/>
      <c r="AS10" s="65"/>
      <c r="AT10" s="65"/>
    </row>
    <row r="11" spans="1:46" s="38" customFormat="1" ht="12.75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7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8"/>
        <v>0</v>
      </c>
      <c r="AC11" s="75">
        <f t="shared" si="1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2"/>
        <v>0</v>
      </c>
      <c r="AN11" s="36">
        <f t="shared" si="3"/>
        <v>0</v>
      </c>
      <c r="AO11" s="17">
        <f t="shared" si="4"/>
        <v>0</v>
      </c>
      <c r="AP11" s="37">
        <f t="shared" si="5"/>
        <v>0</v>
      </c>
      <c r="AQ11" s="48">
        <f t="shared" si="6"/>
        <v>0</v>
      </c>
      <c r="AR11" s="34"/>
      <c r="AS11" s="65"/>
      <c r="AT11" s="65"/>
    </row>
    <row r="12" spans="1:46" s="38" customFormat="1" ht="12.75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7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8"/>
        <v>0</v>
      </c>
      <c r="AC12" s="75">
        <f t="shared" si="1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2"/>
        <v>0</v>
      </c>
      <c r="AN12" s="36">
        <f t="shared" si="3"/>
        <v>0</v>
      </c>
      <c r="AO12" s="17">
        <f t="shared" si="4"/>
        <v>0</v>
      </c>
      <c r="AP12" s="37">
        <f t="shared" si="5"/>
        <v>0</v>
      </c>
      <c r="AQ12" s="48">
        <f t="shared" si="6"/>
        <v>0</v>
      </c>
      <c r="AR12" s="34"/>
      <c r="AS12" s="65"/>
      <c r="AT12" s="65"/>
    </row>
    <row r="13" spans="1:46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>SUM(AB14,R14)</f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>(AM14+AB14+R14)</f>
        <v>0</v>
      </c>
      <c r="AO14" s="17">
        <f>(AN14/2.2046)</f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/>
      <c r="B16" s="5"/>
      <c r="C16" s="86"/>
      <c r="D16" s="71">
        <f>C16/2.2046</f>
        <v>0</v>
      </c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>
        <f>IF(COUNT(J16,M16)&gt;2,"out",MAX(K16,N16,Q16))</f>
        <v>0</v>
      </c>
      <c r="S16" s="8"/>
      <c r="T16" s="5"/>
      <c r="U16" s="9"/>
      <c r="V16" s="6"/>
      <c r="W16" s="5"/>
      <c r="X16" s="9"/>
      <c r="Y16" s="6"/>
      <c r="Z16" s="5"/>
      <c r="AA16" s="9"/>
      <c r="AB16" s="26">
        <f>MAX(U16,X16,AA16)</f>
        <v>0</v>
      </c>
      <c r="AC16" s="75">
        <f>SUM(AB16,R16)</f>
        <v>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f>MAX(AF16,AI16,AL16)</f>
        <v>0</v>
      </c>
      <c r="AN16" s="36">
        <f>(AM16+AB16+R16)</f>
        <v>0</v>
      </c>
      <c r="AO16" s="17">
        <f>(AN16/2.2046)</f>
        <v>0</v>
      </c>
      <c r="AP16" s="37">
        <f>(AN16*E16)</f>
        <v>0</v>
      </c>
      <c r="AQ16" s="48">
        <f>IF(F16&gt;0,AP16*F16,AN16*E16)</f>
        <v>0</v>
      </c>
      <c r="AR16" s="5"/>
      <c r="AS16" s="66"/>
      <c r="AT16" s="66"/>
    </row>
    <row r="17" spans="1:46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5"/>
      <c r="AS17" s="66"/>
      <c r="AT17" s="66"/>
    </row>
    <row r="18" spans="1:46" s="38" customFormat="1" ht="12.75">
      <c r="A18" s="28"/>
      <c r="B18" s="34"/>
      <c r="C18" s="42"/>
      <c r="D18" s="71">
        <f>C18/2.2046</f>
        <v>0</v>
      </c>
      <c r="E18" s="84"/>
      <c r="F18" s="57"/>
      <c r="G18" s="58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>
        <f>IF(COUNT(J18,M18)&gt;2,"out",MAX(K18,N18,Q18))</f>
        <v>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f>MAX(U18,X18,AA18)</f>
        <v>0</v>
      </c>
      <c r="AC18" s="75">
        <f>SUM(AB18,R18)</f>
        <v>0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f>MAX(AF18,AI18,AL18)</f>
        <v>0</v>
      </c>
      <c r="AN18" s="36">
        <f>(AM18+AB18+R18)</f>
        <v>0</v>
      </c>
      <c r="AO18" s="17">
        <f>(AN18/2.2046)</f>
        <v>0</v>
      </c>
      <c r="AP18" s="37">
        <f>(AN18*E18)</f>
        <v>0</v>
      </c>
      <c r="AQ18" s="48">
        <f>IF(F18&gt;0,AP18*F18,AN18*E18)</f>
        <v>0</v>
      </c>
      <c r="AR18" s="34"/>
      <c r="AS18" s="65"/>
      <c r="AT18" s="65"/>
    </row>
    <row r="19" spans="1:237" s="25" customFormat="1" ht="15" customHeight="1">
      <c r="A19" s="89" t="s">
        <v>33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46" s="38" customFormat="1" ht="12.75">
      <c r="A20" s="28"/>
      <c r="B20" s="34"/>
      <c r="C20" s="42"/>
      <c r="D20" s="71">
        <f>C20/2.2046</f>
        <v>0</v>
      </c>
      <c r="E20" s="84"/>
      <c r="F20" s="57"/>
      <c r="G20" s="58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>
        <f>IF(COUNT(J20,M20)&gt;2,"out",MAX(K20,N20,Q20))</f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237" s="25" customFormat="1" ht="15" customHeight="1">
      <c r="A21" s="89" t="s">
        <v>34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1"/>
      <c r="AS21" s="65"/>
      <c r="AT21" s="65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46" s="38" customFormat="1" ht="12.75">
      <c r="A22" s="30"/>
      <c r="B22" s="34"/>
      <c r="C22" s="42"/>
      <c r="D22" s="70">
        <f>C22/2.2046</f>
        <v>0</v>
      </c>
      <c r="E22" s="84"/>
      <c r="F22" s="46"/>
      <c r="G22" s="47"/>
      <c r="H22" s="43"/>
      <c r="I22" s="12"/>
      <c r="J22" s="34"/>
      <c r="K22" s="35"/>
      <c r="L22" s="12"/>
      <c r="M22" s="34"/>
      <c r="N22" s="35"/>
      <c r="O22" s="12"/>
      <c r="P22" s="34"/>
      <c r="Q22" s="35"/>
      <c r="R22" s="26">
        <f>IF(COUNT(J22,M22)&gt;2,"out",MAX(K22,N22,Q22))</f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34"/>
      <c r="AS22" s="65"/>
      <c r="AT22" s="65"/>
    </row>
    <row r="23" spans="1:237" s="25" customFormat="1" ht="15" customHeight="1">
      <c r="A23" s="89" t="s">
        <v>35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1"/>
      <c r="AS23" s="65"/>
      <c r="AT23" s="6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46" s="38" customFormat="1" ht="12.75">
      <c r="A24" s="30"/>
      <c r="B24" s="34"/>
      <c r="C24" s="42"/>
      <c r="D24" s="70">
        <f>C24/2.2046</f>
        <v>0</v>
      </c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>
        <f>IF(COUNT(J24,M24)&gt;2,"out",MAX(K24,N24,Q24))</f>
        <v>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f>MAX(U24,X24,AA24)</f>
        <v>0</v>
      </c>
      <c r="AC24" s="75">
        <f>SUM(AB24,R24)</f>
        <v>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f>MAX(AF24,AI24,AL24)</f>
        <v>0</v>
      </c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34"/>
      <c r="AS24" s="65"/>
      <c r="AT24" s="65"/>
    </row>
    <row r="25" spans="1:237" s="25" customFormat="1" ht="15" customHeight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1"/>
      <c r="AS25" s="65"/>
      <c r="AT25" s="65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</row>
    <row r="26" spans="1:237" s="25" customFormat="1" ht="15" customHeight="1">
      <c r="A26" s="28"/>
      <c r="B26" s="31"/>
      <c r="C26" s="29"/>
      <c r="D26" s="70">
        <f>C26/2.2046</f>
        <v>0</v>
      </c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>
        <f>IF(COUNT(J26,M26)&gt;2,"out",MAX(K26,N26,Q26))</f>
        <v>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f>MAX(U26,X26,AA26)</f>
        <v>0</v>
      </c>
      <c r="AC26" s="75">
        <f>SUM(AB26,R26)</f>
        <v>0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f>MAX(AF26,AI26,AL26)</f>
        <v>0</v>
      </c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5" customHeight="1">
      <c r="A27" s="89" t="s">
        <v>37</v>
      </c>
      <c r="B27" s="34"/>
      <c r="C27" s="42"/>
      <c r="D27" s="71"/>
      <c r="E27" s="84"/>
      <c r="F27" s="57"/>
      <c r="G27" s="43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107"/>
      <c r="T27" s="100"/>
      <c r="U27" s="108"/>
      <c r="V27" s="109"/>
      <c r="W27" s="100"/>
      <c r="X27" s="108"/>
      <c r="Y27" s="109"/>
      <c r="Z27" s="100"/>
      <c r="AA27" s="108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/>
      <c r="AO27" s="17"/>
      <c r="AP27" s="37"/>
      <c r="AQ27" s="48"/>
      <c r="AR27" s="34"/>
      <c r="AS27" s="65"/>
      <c r="AT27" s="65"/>
    </row>
    <row r="28" spans="1:46" s="38" customFormat="1" ht="12.75">
      <c r="A28" s="28"/>
      <c r="B28" s="34"/>
      <c r="C28" s="42"/>
      <c r="D28" s="71">
        <f>C28/2.2046</f>
        <v>0</v>
      </c>
      <c r="E28" s="84"/>
      <c r="F28" s="57"/>
      <c r="G28" s="58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107"/>
      <c r="T28" s="100"/>
      <c r="U28" s="108"/>
      <c r="V28" s="109"/>
      <c r="W28" s="100"/>
      <c r="X28" s="108"/>
      <c r="Y28" s="109"/>
      <c r="Z28" s="100"/>
      <c r="AA28" s="108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34"/>
      <c r="AS28" s="65"/>
      <c r="AT28" s="65"/>
    </row>
    <row r="29" spans="1:46" s="38" customFormat="1" ht="15" customHeight="1">
      <c r="A29" s="85" t="s">
        <v>38</v>
      </c>
      <c r="B29" s="34"/>
      <c r="C29" s="42"/>
      <c r="D29" s="71"/>
      <c r="E29" s="84"/>
      <c r="F29" s="57"/>
      <c r="G29" s="43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107"/>
      <c r="T29" s="100"/>
      <c r="U29" s="108"/>
      <c r="V29" s="109"/>
      <c r="W29" s="100"/>
      <c r="X29" s="108"/>
      <c r="Y29" s="109"/>
      <c r="Z29" s="100"/>
      <c r="AA29" s="108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4"/>
      <c r="AS29" s="65"/>
      <c r="AT29" s="65"/>
    </row>
    <row r="30" spans="1:46" s="38" customFormat="1" ht="12.75">
      <c r="A30" s="30"/>
      <c r="B30" s="34"/>
      <c r="C30" s="42"/>
      <c r="D30" s="71">
        <f>C30/2.2046</f>
        <v>0</v>
      </c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107"/>
      <c r="T30" s="100"/>
      <c r="U30" s="108"/>
      <c r="V30" s="109"/>
      <c r="W30" s="100"/>
      <c r="X30" s="108"/>
      <c r="Y30" s="109"/>
      <c r="Z30" s="100"/>
      <c r="AA30" s="108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34"/>
      <c r="AS30" s="65"/>
      <c r="AT30" s="65"/>
    </row>
    <row r="31" spans="1:46" s="25" customFormat="1" ht="15" customHeight="1">
      <c r="A31" s="85" t="s">
        <v>39</v>
      </c>
      <c r="B31" s="31"/>
      <c r="C31" s="29"/>
      <c r="D31" s="70"/>
      <c r="E31" s="87"/>
      <c r="F31" s="88"/>
      <c r="G31" s="32"/>
      <c r="H31" s="11"/>
      <c r="I31" s="90"/>
      <c r="J31" s="34"/>
      <c r="K31" s="35"/>
      <c r="L31" s="12"/>
      <c r="M31" s="34"/>
      <c r="N31" s="35"/>
      <c r="O31" s="12"/>
      <c r="P31" s="34"/>
      <c r="Q31" s="35"/>
      <c r="R31" s="26"/>
      <c r="S31" s="33"/>
      <c r="T31" s="34"/>
      <c r="U31" s="35"/>
      <c r="V31" s="12"/>
      <c r="W31" s="34"/>
      <c r="X31" s="35"/>
      <c r="Y31" s="12"/>
      <c r="Z31" s="34"/>
      <c r="AA31" s="35"/>
      <c r="AB31" s="26"/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/>
      <c r="AN31" s="36"/>
      <c r="AO31" s="17"/>
      <c r="AP31" s="37"/>
      <c r="AQ31" s="48"/>
      <c r="AR31" s="31"/>
      <c r="AS31" s="65"/>
      <c r="AT31" s="65"/>
    </row>
    <row r="32" spans="1:46" s="38" customFormat="1" ht="12.75">
      <c r="A32" s="28"/>
      <c r="B32" s="34"/>
      <c r="C32" s="42"/>
      <c r="D32" s="71">
        <f>C32/2.2046</f>
        <v>0</v>
      </c>
      <c r="E32" s="84"/>
      <c r="F32" s="57"/>
      <c r="G32" s="58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f>IF(COUNT(J32,M32)&gt;2,"out",MAX(K32,N32,Q32))</f>
        <v>0</v>
      </c>
      <c r="S32" s="33"/>
      <c r="T32" s="34"/>
      <c r="U32" s="35"/>
      <c r="V32" s="12"/>
      <c r="W32" s="34"/>
      <c r="X32" s="35"/>
      <c r="Y32" s="12"/>
      <c r="Z32" s="34"/>
      <c r="AA32" s="35"/>
      <c r="AB32" s="26">
        <f>MAX(U32,X32,AA32)</f>
        <v>0</v>
      </c>
      <c r="AC32" s="75">
        <f>SUM(AB32,R32)</f>
        <v>0</v>
      </c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f>MAX(AF32,AI32,AL32)</f>
        <v>0</v>
      </c>
      <c r="AN32" s="36">
        <f>(AM32+AB32+R32)</f>
        <v>0</v>
      </c>
      <c r="AO32" s="17">
        <f>(AN32/2.2046)</f>
        <v>0</v>
      </c>
      <c r="AP32" s="37">
        <f>(AN32*E32)</f>
        <v>0</v>
      </c>
      <c r="AQ32" s="48">
        <f>IF(F32&gt;0,AP32*F32,AN32*E32)</f>
        <v>0</v>
      </c>
      <c r="AR32" s="34"/>
      <c r="AS32" s="65"/>
      <c r="AT32" s="65"/>
    </row>
    <row r="33" spans="1:46" s="38" customFormat="1" ht="12.75">
      <c r="A33" s="85" t="s">
        <v>40</v>
      </c>
      <c r="B33" s="34"/>
      <c r="C33" s="42"/>
      <c r="D33" s="71"/>
      <c r="E33" s="84"/>
      <c r="F33" s="46"/>
      <c r="G33" s="60"/>
      <c r="H33" s="43"/>
      <c r="I33" s="90"/>
      <c r="J33" s="34"/>
      <c r="K33" s="35"/>
      <c r="L33" s="12"/>
      <c r="M33" s="34"/>
      <c r="N33" s="35"/>
      <c r="O33" s="12"/>
      <c r="P33" s="34"/>
      <c r="Q33" s="35"/>
      <c r="R33" s="26"/>
      <c r="S33" s="33"/>
      <c r="T33" s="34"/>
      <c r="U33" s="35"/>
      <c r="V33" s="12"/>
      <c r="W33" s="34"/>
      <c r="X33" s="35"/>
      <c r="Y33" s="12"/>
      <c r="Z33" s="34"/>
      <c r="AA33" s="35"/>
      <c r="AB33" s="26"/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/>
      <c r="AN33" s="36"/>
      <c r="AO33" s="17"/>
      <c r="AP33" s="37"/>
      <c r="AQ33" s="48"/>
      <c r="AR33" s="34"/>
      <c r="AS33" s="65"/>
      <c r="AT33" s="65"/>
    </row>
    <row r="34" spans="1:46" s="38" customFormat="1" ht="12.75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33"/>
      <c r="T34" s="34"/>
      <c r="U34" s="35"/>
      <c r="V34" s="12"/>
      <c r="W34" s="34"/>
      <c r="X34" s="35"/>
      <c r="Y34" s="12"/>
      <c r="Z34" s="34"/>
      <c r="AA34" s="35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34"/>
      <c r="AS34" s="65"/>
      <c r="AT34" s="65"/>
    </row>
    <row r="35" spans="1:46" s="38" customFormat="1" ht="12.75">
      <c r="A35" s="85" t="s">
        <v>41</v>
      </c>
      <c r="B35" s="34"/>
      <c r="C35" s="42"/>
      <c r="D35" s="71"/>
      <c r="E35" s="84"/>
      <c r="F35" s="46"/>
      <c r="G35" s="47"/>
      <c r="H35" s="43"/>
      <c r="I35" s="12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4"/>
      <c r="AS35" s="65"/>
      <c r="AT35" s="65"/>
    </row>
    <row r="36" spans="1:46" s="38" customFormat="1" ht="12.75">
      <c r="A36" s="28"/>
      <c r="B36" s="34"/>
      <c r="C36" s="42"/>
      <c r="D36" s="71">
        <f>C36/2.2046</f>
        <v>0</v>
      </c>
      <c r="E36" s="84"/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f>IF(COUNT(J36,M36)&gt;2,"out",MAX(K36,N36,Q36))</f>
        <v>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f>MAX(U36,X36,AA36)</f>
        <v>0</v>
      </c>
      <c r="AC36" s="75">
        <f>SUM(AB36,R36)</f>
        <v>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f>MAX(AF36,AI36,AL36)</f>
        <v>0</v>
      </c>
      <c r="AN36" s="36">
        <f>(AM36+AB36+R36)</f>
        <v>0</v>
      </c>
      <c r="AO36" s="17">
        <f>(AN36/2.2046)</f>
        <v>0</v>
      </c>
      <c r="AP36" s="37">
        <f>(AN36*E36)</f>
        <v>0</v>
      </c>
      <c r="AQ36" s="48">
        <f>IF(F36&gt;0,AP36*F36,AN36*E36)</f>
        <v>0</v>
      </c>
      <c r="AR36" s="34"/>
      <c r="AS36" s="65"/>
      <c r="AT36" s="65"/>
    </row>
    <row r="37" spans="1:46" s="38" customFormat="1" ht="15" customHeight="1">
      <c r="A37" s="85" t="s">
        <v>42</v>
      </c>
      <c r="B37" s="34"/>
      <c r="C37" s="42"/>
      <c r="D37" s="70"/>
      <c r="E37" s="84"/>
      <c r="F37" s="44"/>
      <c r="G37" s="63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/>
      <c r="B38" s="34"/>
      <c r="C38" s="42"/>
      <c r="D38" s="71">
        <f>C38/2.2046</f>
        <v>0</v>
      </c>
      <c r="E38" s="84"/>
      <c r="F38" s="57"/>
      <c r="G38" s="58"/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f>MAX(U38,X38,AA38)</f>
        <v>0</v>
      </c>
      <c r="AC38" s="75">
        <f>SUM(AB38,R38)</f>
        <v>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0</v>
      </c>
      <c r="AO38" s="17">
        <f>(AN38/2.2046)</f>
        <v>0</v>
      </c>
      <c r="AP38" s="37">
        <f>(AN38*E38)</f>
        <v>0</v>
      </c>
      <c r="AQ38" s="48">
        <f>IF(F38&gt;0,AP38*F38,AN38*E38)</f>
        <v>0</v>
      </c>
      <c r="AR38" s="34"/>
      <c r="AS38" s="65"/>
      <c r="AT38" s="65"/>
    </row>
    <row r="39" spans="1:46" s="38" customFormat="1" ht="15" customHeight="1">
      <c r="A39" s="85" t="s">
        <v>43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/>
      <c r="B40" s="34"/>
      <c r="C40" s="42"/>
      <c r="D40" s="71">
        <f>C40/2.2046</f>
        <v>0</v>
      </c>
      <c r="E40" s="84"/>
      <c r="F40" s="57"/>
      <c r="G40" s="58"/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f>IF(COUNT(J40,M40)&gt;2,"out",MAX(K40,N40,Q40))</f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>(AN40/2.2046)</f>
        <v>0</v>
      </c>
      <c r="AP40" s="37">
        <f>(AN40*E40)</f>
        <v>0</v>
      </c>
      <c r="AQ40" s="48">
        <f>IF(F40&gt;0,AP40*F40,AN40*E40)</f>
        <v>0</v>
      </c>
      <c r="AR40" s="34"/>
      <c r="AS40" s="65"/>
      <c r="AT40" s="65"/>
    </row>
    <row r="41" spans="1:46" s="38" customFormat="1" ht="15" customHeight="1">
      <c r="A41" s="85" t="s">
        <v>44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>SUM(AB42,R42)</f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>(AN42/2.2046)</f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>
      <c r="A43" s="89" t="s">
        <v>45</v>
      </c>
      <c r="B43" s="34"/>
      <c r="C43" s="42"/>
      <c r="D43" s="71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91" t="s">
        <v>46</v>
      </c>
      <c r="B45" s="5"/>
      <c r="C45" s="86"/>
      <c r="D45" s="70"/>
      <c r="E45" s="87"/>
      <c r="F45" s="92"/>
      <c r="G45" s="9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5"/>
      <c r="AS45" s="65"/>
      <c r="AT45" s="65"/>
    </row>
    <row r="46" spans="1:46" s="25" customFormat="1" ht="15" customHeight="1">
      <c r="A46" s="28"/>
      <c r="B46" s="5"/>
      <c r="C46" s="86"/>
      <c r="D46" s="70">
        <f>C46/2.2046</f>
        <v>0</v>
      </c>
      <c r="E46" s="87"/>
      <c r="F46" s="92"/>
      <c r="G46" s="93"/>
      <c r="H46" s="43"/>
      <c r="I46" s="12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5"/>
      <c r="AS46" s="65"/>
      <c r="AT46" s="65"/>
    </row>
    <row r="47" spans="1:46" s="25" customFormat="1" ht="15" customHeight="1">
      <c r="A47" s="89" t="s">
        <v>47</v>
      </c>
      <c r="B47" s="5"/>
      <c r="C47" s="86"/>
      <c r="D47" s="70"/>
      <c r="E47" s="87"/>
      <c r="F47" s="92"/>
      <c r="G47" s="9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5"/>
      <c r="AS47" s="65"/>
      <c r="AT47" s="65"/>
    </row>
    <row r="48" spans="1:46" s="25" customFormat="1" ht="15" customHeight="1">
      <c r="A48" s="16"/>
      <c r="B48" s="5"/>
      <c r="C48" s="86"/>
      <c r="D48" s="70">
        <f>C48/2.2046</f>
        <v>0</v>
      </c>
      <c r="E48" s="87"/>
      <c r="F48" s="92"/>
      <c r="G48" s="93"/>
      <c r="H48" s="41"/>
      <c r="I48" s="6"/>
      <c r="J48" s="5"/>
      <c r="K48" s="9"/>
      <c r="L48" s="6"/>
      <c r="M48" s="5"/>
      <c r="N48" s="9"/>
      <c r="O48" s="6"/>
      <c r="P48" s="5"/>
      <c r="Q48" s="9"/>
      <c r="R48" s="26">
        <f>IF(COUNT(J48,M48)&gt;2,"out",MAX(K48,N48,Q48))</f>
        <v>0</v>
      </c>
      <c r="S48" s="8"/>
      <c r="T48" s="5"/>
      <c r="U48" s="9"/>
      <c r="V48" s="6"/>
      <c r="W48" s="5"/>
      <c r="X48" s="9"/>
      <c r="Y48" s="6"/>
      <c r="Z48" s="5"/>
      <c r="AA48" s="9"/>
      <c r="AB48" s="26">
        <f>MAX(U48,X48,AA48)</f>
        <v>0</v>
      </c>
      <c r="AC48" s="75">
        <f>SUM(AB48,R48)</f>
        <v>0</v>
      </c>
      <c r="AD48" s="6"/>
      <c r="AE48" s="5"/>
      <c r="AF48" s="9"/>
      <c r="AG48" s="6"/>
      <c r="AH48" s="5"/>
      <c r="AI48" s="9"/>
      <c r="AJ48" s="6"/>
      <c r="AK48" s="5"/>
      <c r="AL48" s="9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5"/>
      <c r="AS48" s="66"/>
      <c r="AT48" s="66"/>
    </row>
    <row r="49" spans="1:46" s="25" customFormat="1" ht="15" customHeight="1">
      <c r="A49" s="91" t="s">
        <v>48</v>
      </c>
      <c r="B49" s="5"/>
      <c r="C49" s="86"/>
      <c r="D49" s="70"/>
      <c r="E49" s="87"/>
      <c r="F49" s="92"/>
      <c r="G49" s="93"/>
      <c r="H49" s="41"/>
      <c r="I49" s="94"/>
      <c r="J49" s="5"/>
      <c r="K49" s="9"/>
      <c r="L49" s="6"/>
      <c r="M49" s="5"/>
      <c r="N49" s="9"/>
      <c r="O49" s="6"/>
      <c r="P49" s="5"/>
      <c r="Q49" s="9"/>
      <c r="R49" s="26"/>
      <c r="S49" s="8"/>
      <c r="T49" s="5"/>
      <c r="U49" s="9"/>
      <c r="V49" s="6"/>
      <c r="W49" s="5"/>
      <c r="X49" s="9"/>
      <c r="Y49" s="6"/>
      <c r="Z49" s="5"/>
      <c r="AA49" s="9"/>
      <c r="AB49" s="26"/>
      <c r="AC49" s="75"/>
      <c r="AD49" s="6"/>
      <c r="AE49" s="5"/>
      <c r="AF49" s="9"/>
      <c r="AG49" s="6"/>
      <c r="AH49" s="5"/>
      <c r="AI49" s="9"/>
      <c r="AJ49" s="6"/>
      <c r="AK49" s="5"/>
      <c r="AL49" s="9"/>
      <c r="AM49" s="26"/>
      <c r="AN49" s="36"/>
      <c r="AO49" s="17"/>
      <c r="AP49" s="37"/>
      <c r="AQ49" s="48"/>
      <c r="AR49" s="5"/>
      <c r="AS49" s="66"/>
      <c r="AT49" s="66"/>
    </row>
    <row r="50" spans="1:46" s="25" customFormat="1" ht="15" customHeight="1">
      <c r="A50" s="16"/>
      <c r="B50" s="5"/>
      <c r="C50" s="86"/>
      <c r="D50" s="70">
        <f>C50/2.2046</f>
        <v>0</v>
      </c>
      <c r="E50" s="87"/>
      <c r="F50" s="92"/>
      <c r="G50" s="93"/>
      <c r="H50" s="41"/>
      <c r="I50" s="6"/>
      <c r="J50" s="5"/>
      <c r="K50" s="9"/>
      <c r="L50" s="6"/>
      <c r="M50" s="5"/>
      <c r="N50" s="9"/>
      <c r="O50" s="6"/>
      <c r="P50" s="5"/>
      <c r="Q50" s="9"/>
      <c r="R50" s="26">
        <f>IF(COUNT(J50,M50)&gt;2,"out",MAX(K50,N50,Q50))</f>
        <v>0</v>
      </c>
      <c r="S50" s="8"/>
      <c r="T50" s="5"/>
      <c r="U50" s="9"/>
      <c r="V50" s="6"/>
      <c r="W50" s="5"/>
      <c r="X50" s="9"/>
      <c r="Y50" s="6"/>
      <c r="Z50" s="5"/>
      <c r="AA50" s="9"/>
      <c r="AB50" s="26">
        <f>MAX(U50,X50,AA50)</f>
        <v>0</v>
      </c>
      <c r="AC50" s="75">
        <f>SUM(AB50,R50)</f>
        <v>0</v>
      </c>
      <c r="AD50" s="6"/>
      <c r="AE50" s="5"/>
      <c r="AF50" s="9"/>
      <c r="AG50" s="6"/>
      <c r="AH50" s="5"/>
      <c r="AI50" s="9"/>
      <c r="AJ50" s="6"/>
      <c r="AK50" s="5"/>
      <c r="AL50" s="9"/>
      <c r="AM50" s="26">
        <f>MAX(AF50,AI50,AL50)</f>
        <v>0</v>
      </c>
      <c r="AN50" s="36">
        <f>(AM50+AB50+R50)</f>
        <v>0</v>
      </c>
      <c r="AO50" s="17">
        <f>(AN50/2.2046)</f>
        <v>0</v>
      </c>
      <c r="AP50" s="37">
        <f>(AN50*E50)</f>
        <v>0</v>
      </c>
      <c r="AQ50" s="48">
        <f>IF(F50&gt;0,AP50*F50,AN50*E50)</f>
        <v>0</v>
      </c>
      <c r="AR50" s="5"/>
      <c r="AS50" s="66"/>
      <c r="AT50" s="66"/>
    </row>
    <row r="51" spans="1:46" s="25" customFormat="1" ht="15" customHeight="1">
      <c r="A51" s="95" t="s">
        <v>49</v>
      </c>
      <c r="B51" s="18"/>
      <c r="C51" s="39"/>
      <c r="D51" s="96"/>
      <c r="E51" s="97"/>
      <c r="F51" s="98"/>
      <c r="G51" s="40"/>
      <c r="H51" s="20"/>
      <c r="I51" s="21"/>
      <c r="J51" s="18"/>
      <c r="K51" s="22"/>
      <c r="L51" s="19"/>
      <c r="M51" s="18"/>
      <c r="N51" s="22"/>
      <c r="O51" s="19"/>
      <c r="P51" s="18"/>
      <c r="Q51" s="22"/>
      <c r="R51" s="61"/>
      <c r="S51" s="21"/>
      <c r="T51" s="18"/>
      <c r="U51" s="22"/>
      <c r="V51" s="19"/>
      <c r="W51" s="18"/>
      <c r="X51" s="22"/>
      <c r="Y51" s="19"/>
      <c r="Z51" s="18"/>
      <c r="AA51" s="22"/>
      <c r="AB51" s="61"/>
      <c r="AC51" s="116"/>
      <c r="AD51" s="19"/>
      <c r="AE51" s="18"/>
      <c r="AF51" s="22"/>
      <c r="AG51" s="19"/>
      <c r="AH51" s="18"/>
      <c r="AI51" s="22"/>
      <c r="AJ51" s="19"/>
      <c r="AK51" s="18"/>
      <c r="AL51" s="22"/>
      <c r="AM51" s="61"/>
      <c r="AN51" s="23"/>
      <c r="AO51" s="117"/>
      <c r="AP51" s="24"/>
      <c r="AQ51" s="62"/>
      <c r="AR51" s="18"/>
      <c r="AS51" s="64"/>
      <c r="AT51" s="64"/>
    </row>
    <row r="52" spans="1:46" s="38" customFormat="1" ht="12.75">
      <c r="A52" s="28"/>
      <c r="B52" s="34"/>
      <c r="C52" s="42"/>
      <c r="D52" s="71">
        <f aca="true" t="shared" si="9" ref="D52:D61">C52/2.2046</f>
        <v>0</v>
      </c>
      <c r="E52" s="84"/>
      <c r="F52" s="57"/>
      <c r="G52" s="58"/>
      <c r="H52" s="11"/>
      <c r="I52" s="33"/>
      <c r="J52" s="34"/>
      <c r="K52" s="35"/>
      <c r="L52" s="12"/>
      <c r="M52" s="34"/>
      <c r="N52" s="35"/>
      <c r="O52" s="12"/>
      <c r="P52" s="34"/>
      <c r="Q52" s="35"/>
      <c r="R52" s="26">
        <f aca="true" t="shared" si="10" ref="R52:R61">IF(COUNT(J52,M52)&gt;2,"out",MAX(K52,N52,Q52))</f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f aca="true" t="shared" si="11" ref="AB52:AB61">MAX(U52,X52,AA52)</f>
        <v>0</v>
      </c>
      <c r="AC52" s="75">
        <f aca="true" t="shared" si="12" ref="AC52:AC61"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f aca="true" t="shared" si="13" ref="AM52:AM61">MAX(AF52,AI52,AL52)</f>
        <v>0</v>
      </c>
      <c r="AN52" s="36">
        <f aca="true" t="shared" si="14" ref="AN52:AN61">(AM52+AB52+R52)</f>
        <v>0</v>
      </c>
      <c r="AO52" s="17">
        <f aca="true" t="shared" si="15" ref="AO52:AO61">(AN52/2.2046)</f>
        <v>0</v>
      </c>
      <c r="AP52" s="37">
        <f aca="true" t="shared" si="16" ref="AP52:AP61">(AN52*E52)</f>
        <v>0</v>
      </c>
      <c r="AQ52" s="48">
        <f aca="true" t="shared" si="17" ref="AQ52:AQ61">IF(F52&gt;0,AP52*F52,AN52*E52)</f>
        <v>0</v>
      </c>
      <c r="AR52" s="34"/>
      <c r="AS52" s="65"/>
      <c r="AT52" s="65"/>
    </row>
    <row r="53" spans="1:46" s="38" customFormat="1" ht="12.75">
      <c r="A53" s="28"/>
      <c r="B53" s="34"/>
      <c r="C53" s="42"/>
      <c r="D53" s="71">
        <f t="shared" si="9"/>
        <v>0</v>
      </c>
      <c r="E53" s="84"/>
      <c r="F53" s="57"/>
      <c r="G53" s="58"/>
      <c r="H53" s="11"/>
      <c r="I53" s="33"/>
      <c r="J53" s="34"/>
      <c r="K53" s="35"/>
      <c r="L53" s="12"/>
      <c r="M53" s="34"/>
      <c r="N53" s="35"/>
      <c r="O53" s="12"/>
      <c r="P53" s="34"/>
      <c r="Q53" s="35"/>
      <c r="R53" s="26">
        <f t="shared" si="10"/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 t="shared" si="11"/>
        <v>0</v>
      </c>
      <c r="AC53" s="75">
        <f t="shared" si="12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 t="shared" si="13"/>
        <v>0</v>
      </c>
      <c r="AN53" s="36">
        <f t="shared" si="14"/>
        <v>0</v>
      </c>
      <c r="AO53" s="17">
        <f t="shared" si="15"/>
        <v>0</v>
      </c>
      <c r="AP53" s="37">
        <f t="shared" si="16"/>
        <v>0</v>
      </c>
      <c r="AQ53" s="48">
        <f t="shared" si="17"/>
        <v>0</v>
      </c>
      <c r="AR53" s="34"/>
      <c r="AS53" s="65"/>
      <c r="AT53" s="65"/>
    </row>
    <row r="54" spans="1:46" s="38" customFormat="1" ht="12.75">
      <c r="A54" s="28"/>
      <c r="B54" s="34"/>
      <c r="C54" s="42"/>
      <c r="D54" s="71">
        <f t="shared" si="9"/>
        <v>0</v>
      </c>
      <c r="E54" s="84"/>
      <c r="F54" s="57"/>
      <c r="G54" s="58"/>
      <c r="H54" s="11"/>
      <c r="I54" s="33"/>
      <c r="J54" s="34"/>
      <c r="K54" s="35"/>
      <c r="L54" s="12"/>
      <c r="M54" s="34"/>
      <c r="N54" s="35"/>
      <c r="O54" s="12"/>
      <c r="P54" s="34"/>
      <c r="Q54" s="35"/>
      <c r="R54" s="26">
        <f t="shared" si="10"/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 t="shared" si="11"/>
        <v>0</v>
      </c>
      <c r="AC54" s="75">
        <f t="shared" si="12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 t="shared" si="13"/>
        <v>0</v>
      </c>
      <c r="AN54" s="36">
        <f t="shared" si="14"/>
        <v>0</v>
      </c>
      <c r="AO54" s="17">
        <f t="shared" si="15"/>
        <v>0</v>
      </c>
      <c r="AP54" s="37">
        <f t="shared" si="16"/>
        <v>0</v>
      </c>
      <c r="AQ54" s="48">
        <f t="shared" si="17"/>
        <v>0</v>
      </c>
      <c r="AR54" s="34"/>
      <c r="AS54" s="65"/>
      <c r="AT54" s="65"/>
    </row>
    <row r="55" spans="1:46" s="38" customFormat="1" ht="12.75">
      <c r="A55" s="28"/>
      <c r="B55" s="34"/>
      <c r="C55" s="42"/>
      <c r="D55" s="71">
        <f t="shared" si="9"/>
        <v>0</v>
      </c>
      <c r="E55" s="84"/>
      <c r="F55" s="57"/>
      <c r="G55" s="58"/>
      <c r="H55" s="11"/>
      <c r="I55" s="33"/>
      <c r="J55" s="34"/>
      <c r="K55" s="35"/>
      <c r="L55" s="12"/>
      <c r="M55" s="34"/>
      <c r="N55" s="35"/>
      <c r="O55" s="12"/>
      <c r="P55" s="34"/>
      <c r="Q55" s="35"/>
      <c r="R55" s="26">
        <f t="shared" si="10"/>
        <v>0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f t="shared" si="11"/>
        <v>0</v>
      </c>
      <c r="AC55" s="75">
        <f t="shared" si="12"/>
        <v>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f t="shared" si="13"/>
        <v>0</v>
      </c>
      <c r="AN55" s="36">
        <f t="shared" si="14"/>
        <v>0</v>
      </c>
      <c r="AO55" s="17">
        <f t="shared" si="15"/>
        <v>0</v>
      </c>
      <c r="AP55" s="37">
        <f t="shared" si="16"/>
        <v>0</v>
      </c>
      <c r="AQ55" s="48">
        <f t="shared" si="17"/>
        <v>0</v>
      </c>
      <c r="AR55" s="34"/>
      <c r="AS55" s="65"/>
      <c r="AT55" s="65"/>
    </row>
    <row r="56" spans="1:46" s="38" customFormat="1" ht="12.75">
      <c r="A56" s="28"/>
      <c r="B56" s="34"/>
      <c r="C56" s="42"/>
      <c r="D56" s="71">
        <f t="shared" si="9"/>
        <v>0</v>
      </c>
      <c r="E56" s="84"/>
      <c r="F56" s="57"/>
      <c r="G56" s="58"/>
      <c r="H56" s="11"/>
      <c r="I56" s="33"/>
      <c r="J56" s="34"/>
      <c r="K56" s="35"/>
      <c r="L56" s="12"/>
      <c r="M56" s="34"/>
      <c r="N56" s="35"/>
      <c r="O56" s="12"/>
      <c r="P56" s="34"/>
      <c r="Q56" s="35"/>
      <c r="R56" s="26">
        <f t="shared" si="10"/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 t="shared" si="11"/>
        <v>0</v>
      </c>
      <c r="AC56" s="75">
        <f t="shared" si="12"/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 t="shared" si="13"/>
        <v>0</v>
      </c>
      <c r="AN56" s="36">
        <f t="shared" si="14"/>
        <v>0</v>
      </c>
      <c r="AO56" s="17">
        <f t="shared" si="15"/>
        <v>0</v>
      </c>
      <c r="AP56" s="37">
        <f t="shared" si="16"/>
        <v>0</v>
      </c>
      <c r="AQ56" s="48">
        <f t="shared" si="17"/>
        <v>0</v>
      </c>
      <c r="AR56" s="34"/>
      <c r="AS56" s="65"/>
      <c r="AT56" s="65"/>
    </row>
    <row r="57" spans="1:46" s="38" customFormat="1" ht="12.75">
      <c r="A57" s="28"/>
      <c r="B57" s="34"/>
      <c r="C57" s="42"/>
      <c r="D57" s="71">
        <f t="shared" si="9"/>
        <v>0</v>
      </c>
      <c r="E57" s="84"/>
      <c r="F57" s="57"/>
      <c r="G57" s="58"/>
      <c r="H57" s="11"/>
      <c r="I57" s="33"/>
      <c r="J57" s="34"/>
      <c r="K57" s="35"/>
      <c r="L57" s="12"/>
      <c r="M57" s="34"/>
      <c r="N57" s="35"/>
      <c r="O57" s="12"/>
      <c r="P57" s="34"/>
      <c r="Q57" s="35"/>
      <c r="R57" s="26">
        <f t="shared" si="10"/>
        <v>0</v>
      </c>
      <c r="S57" s="33"/>
      <c r="T57" s="34"/>
      <c r="U57" s="35"/>
      <c r="V57" s="12"/>
      <c r="W57" s="34"/>
      <c r="X57" s="35"/>
      <c r="Y57" s="12"/>
      <c r="Z57" s="34"/>
      <c r="AA57" s="35"/>
      <c r="AB57" s="26">
        <f t="shared" si="11"/>
        <v>0</v>
      </c>
      <c r="AC57" s="75">
        <f t="shared" si="12"/>
        <v>0</v>
      </c>
      <c r="AD57" s="12"/>
      <c r="AE57" s="34"/>
      <c r="AF57" s="35"/>
      <c r="AG57" s="12"/>
      <c r="AH57" s="34"/>
      <c r="AI57" s="35"/>
      <c r="AJ57" s="12"/>
      <c r="AK57" s="34"/>
      <c r="AL57" s="35"/>
      <c r="AM57" s="26">
        <f t="shared" si="13"/>
        <v>0</v>
      </c>
      <c r="AN57" s="36">
        <f t="shared" si="14"/>
        <v>0</v>
      </c>
      <c r="AO57" s="17">
        <f t="shared" si="15"/>
        <v>0</v>
      </c>
      <c r="AP57" s="37">
        <f t="shared" si="16"/>
        <v>0</v>
      </c>
      <c r="AQ57" s="48">
        <f t="shared" si="17"/>
        <v>0</v>
      </c>
      <c r="AR57" s="34"/>
      <c r="AS57" s="65"/>
      <c r="AT57" s="65"/>
    </row>
    <row r="58" spans="1:46" s="38" customFormat="1" ht="12.75">
      <c r="A58" s="28"/>
      <c r="B58" s="34"/>
      <c r="C58" s="42"/>
      <c r="D58" s="71">
        <f t="shared" si="9"/>
        <v>0</v>
      </c>
      <c r="E58" s="84"/>
      <c r="F58" s="57"/>
      <c r="G58" s="58"/>
      <c r="H58" s="11"/>
      <c r="I58" s="33"/>
      <c r="J58" s="34"/>
      <c r="K58" s="35"/>
      <c r="L58" s="12"/>
      <c r="M58" s="34"/>
      <c r="N58" s="35"/>
      <c r="O58" s="12"/>
      <c r="P58" s="34"/>
      <c r="Q58" s="35"/>
      <c r="R58" s="26">
        <f t="shared" si="10"/>
        <v>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f t="shared" si="11"/>
        <v>0</v>
      </c>
      <c r="AC58" s="75">
        <f t="shared" si="12"/>
        <v>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f t="shared" si="13"/>
        <v>0</v>
      </c>
      <c r="AN58" s="36">
        <f t="shared" si="14"/>
        <v>0</v>
      </c>
      <c r="AO58" s="17">
        <f t="shared" si="15"/>
        <v>0</v>
      </c>
      <c r="AP58" s="37">
        <f t="shared" si="16"/>
        <v>0</v>
      </c>
      <c r="AQ58" s="48">
        <f t="shared" si="17"/>
        <v>0</v>
      </c>
      <c r="AR58" s="34"/>
      <c r="AS58" s="65"/>
      <c r="AT58" s="65"/>
    </row>
    <row r="59" spans="1:46" s="38" customFormat="1" ht="12.75">
      <c r="A59" s="28"/>
      <c r="B59" s="34"/>
      <c r="C59" s="42"/>
      <c r="D59" s="71">
        <f t="shared" si="9"/>
        <v>0</v>
      </c>
      <c r="E59" s="84"/>
      <c r="F59" s="57"/>
      <c r="G59" s="58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>
        <f t="shared" si="10"/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 t="shared" si="11"/>
        <v>0</v>
      </c>
      <c r="AC59" s="75">
        <f t="shared" si="12"/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 t="shared" si="13"/>
        <v>0</v>
      </c>
      <c r="AN59" s="36">
        <f t="shared" si="14"/>
        <v>0</v>
      </c>
      <c r="AO59" s="17">
        <f t="shared" si="15"/>
        <v>0</v>
      </c>
      <c r="AP59" s="37">
        <f t="shared" si="16"/>
        <v>0</v>
      </c>
      <c r="AQ59" s="48">
        <f t="shared" si="17"/>
        <v>0</v>
      </c>
      <c r="AR59" s="34"/>
      <c r="AS59" s="65"/>
      <c r="AT59" s="65"/>
    </row>
    <row r="60" spans="1:46" s="38" customFormat="1" ht="12.75">
      <c r="A60" s="28"/>
      <c r="B60" s="34"/>
      <c r="C60" s="42"/>
      <c r="D60" s="71">
        <f t="shared" si="9"/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t="shared" si="10"/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t="shared" si="11"/>
        <v>0</v>
      </c>
      <c r="AC60" s="75">
        <f t="shared" si="12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t="shared" si="13"/>
        <v>0</v>
      </c>
      <c r="AN60" s="36">
        <f t="shared" si="14"/>
        <v>0</v>
      </c>
      <c r="AO60" s="17">
        <f t="shared" si="15"/>
        <v>0</v>
      </c>
      <c r="AP60" s="37">
        <f t="shared" si="16"/>
        <v>0</v>
      </c>
      <c r="AQ60" s="48">
        <f t="shared" si="17"/>
        <v>0</v>
      </c>
      <c r="AR60" s="34"/>
      <c r="AS60" s="65"/>
      <c r="AT60" s="65"/>
    </row>
    <row r="61" spans="1:46" s="38" customFormat="1" ht="12.75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12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3"/>
        <v>0</v>
      </c>
      <c r="AN61" s="36">
        <f t="shared" si="14"/>
        <v>0</v>
      </c>
      <c r="AO61" s="17">
        <f t="shared" si="15"/>
        <v>0</v>
      </c>
      <c r="AP61" s="37">
        <f t="shared" si="16"/>
        <v>0</v>
      </c>
      <c r="AQ61" s="48">
        <f t="shared" si="17"/>
        <v>0</v>
      </c>
      <c r="AR61" s="34"/>
      <c r="AS61" s="65"/>
      <c r="AT61" s="65"/>
    </row>
    <row r="62" spans="1:46" s="38" customFormat="1" ht="15" customHeight="1">
      <c r="A62" s="85" t="s">
        <v>30</v>
      </c>
      <c r="B62" s="34"/>
      <c r="C62" s="42"/>
      <c r="D62" s="71"/>
      <c r="E62" s="84"/>
      <c r="F62" s="59"/>
      <c r="G62" s="60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34"/>
      <c r="AS62" s="65"/>
      <c r="AT62" s="65"/>
    </row>
    <row r="63" spans="1:46" s="38" customFormat="1" ht="12.75">
      <c r="A63" s="28"/>
      <c r="B63" s="34"/>
      <c r="C63" s="42"/>
      <c r="D63" s="71">
        <f>C63/2.2046</f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>IF(COUNT(J63,M63)&gt;2,"out",MAX(K63,N63,Q63))</f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>MAX(U63,X63,AA63)</f>
        <v>0</v>
      </c>
      <c r="AC63" s="75">
        <f>SUM(AB63,R63)</f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>MAX(AF63,AI63,AL63)</f>
        <v>0</v>
      </c>
      <c r="AN63" s="36">
        <f>(AM63+AB63+R63)</f>
        <v>0</v>
      </c>
      <c r="AO63" s="17">
        <f>(AN63/2.2046)</f>
        <v>0</v>
      </c>
      <c r="AP63" s="37">
        <f>(AN63*E63)</f>
        <v>0</v>
      </c>
      <c r="AQ63" s="48">
        <f>IF(F63&gt;0,AP63*F63,AN63*E63)</f>
        <v>0</v>
      </c>
      <c r="AR63" s="34"/>
      <c r="AS63" s="65"/>
      <c r="AT63" s="65"/>
    </row>
    <row r="64" spans="1:46" s="38" customFormat="1" ht="15" customHeight="1">
      <c r="A64" s="85" t="s">
        <v>31</v>
      </c>
      <c r="B64" s="34"/>
      <c r="C64" s="42"/>
      <c r="D64" s="71"/>
      <c r="E64" s="84"/>
      <c r="F64" s="59"/>
      <c r="G64" s="60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34"/>
      <c r="AS64" s="65"/>
      <c r="AT64" s="65"/>
    </row>
    <row r="65" spans="1:46" ht="15" customHeight="1">
      <c r="A65" s="30"/>
      <c r="B65" s="5"/>
      <c r="C65" s="86"/>
      <c r="D65" s="71">
        <f>C65/2.2046</f>
        <v>0</v>
      </c>
      <c r="E65" s="87"/>
      <c r="F65" s="88"/>
      <c r="G65" s="32"/>
      <c r="H65" s="7"/>
      <c r="I65" s="8"/>
      <c r="J65" s="5"/>
      <c r="K65" s="9"/>
      <c r="L65" s="6"/>
      <c r="M65" s="5"/>
      <c r="N65" s="9"/>
      <c r="O65" s="6"/>
      <c r="P65" s="5"/>
      <c r="Q65" s="9"/>
      <c r="R65" s="26">
        <f>IF(COUNT(J65,M65)&gt;2,"out",MAX(K65,N65,Q65))</f>
        <v>0</v>
      </c>
      <c r="S65" s="8"/>
      <c r="T65" s="5"/>
      <c r="U65" s="9"/>
      <c r="V65" s="6"/>
      <c r="W65" s="5"/>
      <c r="X65" s="9"/>
      <c r="Y65" s="6"/>
      <c r="Z65" s="5"/>
      <c r="AA65" s="9"/>
      <c r="AB65" s="26">
        <f>MAX(U65,X65,AA65)</f>
        <v>0</v>
      </c>
      <c r="AC65" s="75">
        <f>SUM(AB65,R65)</f>
        <v>0</v>
      </c>
      <c r="AD65" s="6"/>
      <c r="AE65" s="5"/>
      <c r="AF65" s="9"/>
      <c r="AG65" s="6"/>
      <c r="AH65" s="5"/>
      <c r="AI65" s="9"/>
      <c r="AJ65" s="6"/>
      <c r="AK65" s="5"/>
      <c r="AL65" s="9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"/>
      <c r="AS65" s="66"/>
      <c r="AT65" s="66"/>
    </row>
    <row r="66" spans="1:46" ht="15" customHeight="1">
      <c r="A66" s="85" t="s">
        <v>32</v>
      </c>
      <c r="B66" s="5"/>
      <c r="C66" s="86"/>
      <c r="D66" s="70"/>
      <c r="E66" s="87"/>
      <c r="F66" s="88"/>
      <c r="G66" s="32"/>
      <c r="H66" s="7"/>
      <c r="I66" s="8"/>
      <c r="J66" s="5"/>
      <c r="K66" s="9"/>
      <c r="L66" s="6"/>
      <c r="M66" s="5"/>
      <c r="N66" s="9"/>
      <c r="O66" s="6"/>
      <c r="P66" s="5"/>
      <c r="Q66" s="9"/>
      <c r="R66" s="26"/>
      <c r="S66" s="8"/>
      <c r="T66" s="5"/>
      <c r="U66" s="9"/>
      <c r="V66" s="6"/>
      <c r="W66" s="5"/>
      <c r="X66" s="9"/>
      <c r="Y66" s="6"/>
      <c r="Z66" s="5"/>
      <c r="AA66" s="9"/>
      <c r="AB66" s="26"/>
      <c r="AC66" s="75"/>
      <c r="AD66" s="6"/>
      <c r="AE66" s="5"/>
      <c r="AF66" s="9"/>
      <c r="AG66" s="6"/>
      <c r="AH66" s="5"/>
      <c r="AI66" s="9"/>
      <c r="AJ66" s="6"/>
      <c r="AK66" s="5"/>
      <c r="AL66" s="9"/>
      <c r="AM66" s="26"/>
      <c r="AN66" s="36"/>
      <c r="AO66" s="17"/>
      <c r="AP66" s="37"/>
      <c r="AQ66" s="48"/>
      <c r="AR66" s="5"/>
      <c r="AS66" s="66"/>
      <c r="AT66" s="66"/>
    </row>
    <row r="67" spans="1:46" s="38" customFormat="1" ht="12.75">
      <c r="A67" s="28"/>
      <c r="B67" s="34"/>
      <c r="C67" s="42"/>
      <c r="D67" s="71">
        <f>C67/2.2046</f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>IF(COUNT(J67,M67)&gt;2,"out",MAX(K67,N67,Q67))</f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>MAX(U67,X67,AA67)</f>
        <v>0</v>
      </c>
      <c r="AC67" s="75">
        <f>SUM(AB67,R67)</f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>MAX(AF67,AI67,AL67)</f>
        <v>0</v>
      </c>
      <c r="AN67" s="36">
        <f>(AM67+AB67+R67)</f>
        <v>0</v>
      </c>
      <c r="AO67" s="17">
        <f>(AN67/2.2046)</f>
        <v>0</v>
      </c>
      <c r="AP67" s="37">
        <f>(AN67*E67)</f>
        <v>0</v>
      </c>
      <c r="AQ67" s="48">
        <f>IF(F67&gt;0,AP67*F67,AN67*E67)</f>
        <v>0</v>
      </c>
      <c r="AR67" s="34"/>
      <c r="AS67" s="65"/>
      <c r="AT67" s="65"/>
    </row>
    <row r="68" spans="1:237" s="25" customFormat="1" ht="15" customHeight="1">
      <c r="A68" s="89" t="s">
        <v>33</v>
      </c>
      <c r="B68" s="31"/>
      <c r="C68" s="29"/>
      <c r="D68" s="70"/>
      <c r="E68" s="87"/>
      <c r="F68" s="88"/>
      <c r="G68" s="32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31"/>
      <c r="AS68" s="65"/>
      <c r="AT68" s="6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</row>
    <row r="69" spans="1:46" s="38" customFormat="1" ht="12.75">
      <c r="A69" s="28"/>
      <c r="B69" s="34"/>
      <c r="C69" s="42"/>
      <c r="D69" s="71">
        <f>C69/2.2046</f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>IF(COUNT(J69,M69)&gt;2,"out",MAX(K69,N69,Q69))</f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>MAX(U69,X69,AA69)</f>
        <v>0</v>
      </c>
      <c r="AC69" s="75">
        <f>SUM(AB69,R69)</f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>MAX(AF69,AI69,AL69)</f>
        <v>0</v>
      </c>
      <c r="AN69" s="36">
        <f>(AM69+AB69+R69)</f>
        <v>0</v>
      </c>
      <c r="AO69" s="17">
        <f>(AN69/2.2046)</f>
        <v>0</v>
      </c>
      <c r="AP69" s="37">
        <f>(AN69*E69)</f>
        <v>0</v>
      </c>
      <c r="AQ69" s="48">
        <f>IF(F69&gt;0,AP69*F69,AN69*E69)</f>
        <v>0</v>
      </c>
      <c r="AR69" s="34"/>
      <c r="AS69" s="65"/>
      <c r="AT69" s="65"/>
    </row>
    <row r="70" spans="1:237" s="25" customFormat="1" ht="15" customHeight="1">
      <c r="A70" s="89" t="s">
        <v>34</v>
      </c>
      <c r="B70" s="31"/>
      <c r="C70" s="29"/>
      <c r="D70" s="70"/>
      <c r="E70" s="87"/>
      <c r="F70" s="88"/>
      <c r="G70" s="32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1"/>
      <c r="AS70" s="65"/>
      <c r="AT70" s="65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</row>
    <row r="71" spans="1:46" s="38" customFormat="1" ht="12.75">
      <c r="A71" s="30"/>
      <c r="B71" s="34"/>
      <c r="C71" s="42"/>
      <c r="D71" s="70">
        <f>C71/2.2046</f>
        <v>0</v>
      </c>
      <c r="E71" s="84"/>
      <c r="F71" s="46"/>
      <c r="G71" s="47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>(AN71/2.2046)</f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237" s="25" customFormat="1" ht="15" customHeight="1">
      <c r="A72" s="89" t="s">
        <v>35</v>
      </c>
      <c r="B72" s="31"/>
      <c r="C72" s="29"/>
      <c r="D72" s="70"/>
      <c r="E72" s="87"/>
      <c r="F72" s="88"/>
      <c r="G72" s="32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1"/>
      <c r="AS72" s="65"/>
      <c r="AT72" s="65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</row>
    <row r="73" spans="1:46" s="38" customFormat="1" ht="12.75">
      <c r="A73" s="30"/>
      <c r="B73" s="34"/>
      <c r="C73" s="42"/>
      <c r="D73" s="70">
        <f>C73/2.2046</f>
        <v>0</v>
      </c>
      <c r="E73" s="84"/>
      <c r="F73" s="46"/>
      <c r="G73" s="47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237" s="25" customFormat="1" ht="15" customHeight="1">
      <c r="A74" s="89" t="s">
        <v>36</v>
      </c>
      <c r="B74" s="31"/>
      <c r="C74" s="29"/>
      <c r="D74" s="70"/>
      <c r="E74" s="87"/>
      <c r="F74" s="88"/>
      <c r="G74" s="32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1"/>
      <c r="AS74" s="65"/>
      <c r="AT74" s="65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</row>
    <row r="75" spans="1:237" s="25" customFormat="1" ht="15" customHeight="1">
      <c r="A75" s="28"/>
      <c r="B75" s="31"/>
      <c r="C75" s="29"/>
      <c r="D75" s="70">
        <f>C75/2.2046</f>
        <v>0</v>
      </c>
      <c r="E75" s="87"/>
      <c r="F75" s="88"/>
      <c r="G75" s="32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31"/>
      <c r="AS75" s="65"/>
      <c r="AT75" s="65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</row>
    <row r="76" spans="1:46" s="38" customFormat="1" ht="15" customHeight="1">
      <c r="A76" s="89" t="s">
        <v>37</v>
      </c>
      <c r="B76" s="34"/>
      <c r="C76" s="42"/>
      <c r="D76" s="71"/>
      <c r="E76" s="84"/>
      <c r="F76" s="57"/>
      <c r="G76" s="43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107"/>
      <c r="T76" s="100"/>
      <c r="U76" s="108"/>
      <c r="V76" s="109"/>
      <c r="W76" s="100"/>
      <c r="X76" s="108"/>
      <c r="Y76" s="109"/>
      <c r="Z76" s="100"/>
      <c r="AA76" s="108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4"/>
      <c r="AS76" s="65"/>
      <c r="AT76" s="65"/>
    </row>
    <row r="77" spans="1:46" s="38" customFormat="1" ht="12.75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107"/>
      <c r="T77" s="100"/>
      <c r="U77" s="108"/>
      <c r="V77" s="109"/>
      <c r="W77" s="100"/>
      <c r="X77" s="108"/>
      <c r="Y77" s="109"/>
      <c r="Z77" s="100"/>
      <c r="AA77" s="108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46" s="38" customFormat="1" ht="15" customHeight="1">
      <c r="A78" s="85" t="s">
        <v>38</v>
      </c>
      <c r="B78" s="34"/>
      <c r="C78" s="42"/>
      <c r="D78" s="71"/>
      <c r="E78" s="84"/>
      <c r="F78" s="57"/>
      <c r="G78" s="43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107"/>
      <c r="T78" s="100"/>
      <c r="U78" s="108"/>
      <c r="V78" s="109"/>
      <c r="W78" s="100"/>
      <c r="X78" s="108"/>
      <c r="Y78" s="109"/>
      <c r="Z78" s="100"/>
      <c r="AA78" s="108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4"/>
      <c r="AS78" s="65"/>
      <c r="AT78" s="65"/>
    </row>
    <row r="79" spans="1:46" s="38" customFormat="1" ht="12.75">
      <c r="A79" s="30"/>
      <c r="B79" s="34"/>
      <c r="C79" s="42"/>
      <c r="D79" s="71">
        <f>C79/2.2046</f>
        <v>0</v>
      </c>
      <c r="E79" s="84"/>
      <c r="F79" s="57"/>
      <c r="G79" s="43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107"/>
      <c r="T79" s="100"/>
      <c r="U79" s="108"/>
      <c r="V79" s="109"/>
      <c r="W79" s="100"/>
      <c r="X79" s="108"/>
      <c r="Y79" s="109"/>
      <c r="Z79" s="100"/>
      <c r="AA79" s="108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46" s="25" customFormat="1" ht="15" customHeight="1">
      <c r="A80" s="85" t="s">
        <v>39</v>
      </c>
      <c r="B80" s="31"/>
      <c r="C80" s="29"/>
      <c r="D80" s="70"/>
      <c r="E80" s="87"/>
      <c r="F80" s="88"/>
      <c r="G80" s="32"/>
      <c r="H80" s="11"/>
      <c r="I80" s="90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</row>
    <row r="81" spans="1:46" s="38" customFormat="1" ht="12.75">
      <c r="A81" s="28"/>
      <c r="B81" s="34"/>
      <c r="C81" s="42"/>
      <c r="D81" s="71">
        <f>C81/2.2046</f>
        <v>0</v>
      </c>
      <c r="E81" s="84"/>
      <c r="F81" s="57"/>
      <c r="G81" s="58"/>
      <c r="H81" s="11"/>
      <c r="I81" s="33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>(AN81/2.2046)</f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46" s="38" customFormat="1" ht="12.75">
      <c r="A82" s="85" t="s">
        <v>40</v>
      </c>
      <c r="B82" s="34"/>
      <c r="C82" s="42"/>
      <c r="D82" s="71"/>
      <c r="E82" s="84"/>
      <c r="F82" s="46"/>
      <c r="G82" s="60"/>
      <c r="H82" s="43"/>
      <c r="I82" s="90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4"/>
      <c r="AS82" s="65"/>
      <c r="AT82" s="65"/>
    </row>
    <row r="83" spans="1:46" s="38" customFormat="1" ht="12.75">
      <c r="A83" s="28"/>
      <c r="B83" s="34"/>
      <c r="C83" s="42"/>
      <c r="D83" s="71">
        <f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46" s="38" customFormat="1" ht="12.75">
      <c r="A84" s="85" t="s">
        <v>41</v>
      </c>
      <c r="B84" s="34"/>
      <c r="C84" s="42"/>
      <c r="D84" s="71"/>
      <c r="E84" s="84"/>
      <c r="F84" s="46"/>
      <c r="G84" s="47"/>
      <c r="H84" s="43"/>
      <c r="I84" s="12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>(AN85/2.2046)</f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>
      <c r="A86" s="85" t="s">
        <v>42</v>
      </c>
      <c r="B86" s="34"/>
      <c r="C86" s="42"/>
      <c r="D86" s="70"/>
      <c r="E86" s="84"/>
      <c r="F86" s="44"/>
      <c r="G86" s="63"/>
      <c r="H86" s="43"/>
      <c r="I86" s="12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>(AN87/2.2046)</f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>
      <c r="A88" s="85" t="s">
        <v>43</v>
      </c>
      <c r="B88" s="34"/>
      <c r="C88" s="42"/>
      <c r="D88" s="70"/>
      <c r="E88" s="84"/>
      <c r="F88" s="44"/>
      <c r="G88" s="63"/>
      <c r="H88" s="43"/>
      <c r="I88" s="12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>(AN89/2.2046)</f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5" customHeight="1">
      <c r="A90" s="85" t="s">
        <v>44</v>
      </c>
      <c r="B90" s="34"/>
      <c r="C90" s="42"/>
      <c r="D90" s="70"/>
      <c r="E90" s="84"/>
      <c r="F90" s="44"/>
      <c r="G90" s="63"/>
      <c r="H90" s="43"/>
      <c r="I90" s="12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>(AN91/2.2046)</f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5" customHeight="1">
      <c r="A92" s="89" t="s">
        <v>45</v>
      </c>
      <c r="B92" s="34"/>
      <c r="C92" s="42"/>
      <c r="D92" s="71"/>
      <c r="E92" s="84"/>
      <c r="F92" s="44"/>
      <c r="G92" s="63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>(AN93/2.2046)</f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>
      <c r="A94" s="91" t="s">
        <v>46</v>
      </c>
      <c r="B94" s="5"/>
      <c r="C94" s="86"/>
      <c r="D94" s="70"/>
      <c r="E94" s="87"/>
      <c r="F94" s="92"/>
      <c r="G94" s="9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5"/>
      <c r="AS94" s="65"/>
      <c r="AT94" s="65"/>
    </row>
    <row r="95" spans="1:46" s="25" customFormat="1" ht="15" customHeight="1">
      <c r="A95" s="28"/>
      <c r="B95" s="5"/>
      <c r="C95" s="86"/>
      <c r="D95" s="70">
        <f>C95/2.2046</f>
        <v>0</v>
      </c>
      <c r="E95" s="87"/>
      <c r="F95" s="92"/>
      <c r="G95" s="93"/>
      <c r="H95" s="43"/>
      <c r="I95" s="12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>(AN95/2.2046)</f>
        <v>0</v>
      </c>
      <c r="AP95" s="37">
        <f>(AN95*E95)</f>
        <v>0</v>
      </c>
      <c r="AQ95" s="48">
        <f>IF(F95&gt;0,AP95*F95,AN95*E95)</f>
        <v>0</v>
      </c>
      <c r="AR95" s="5"/>
      <c r="AS95" s="65"/>
      <c r="AT95" s="65"/>
    </row>
    <row r="96" spans="1:46" s="25" customFormat="1" ht="15" customHeight="1">
      <c r="A96" s="89" t="s">
        <v>47</v>
      </c>
      <c r="B96" s="5"/>
      <c r="C96" s="86"/>
      <c r="D96" s="70"/>
      <c r="E96" s="87"/>
      <c r="F96" s="92"/>
      <c r="G96" s="9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5"/>
      <c r="AS96" s="65"/>
      <c r="AT96" s="65"/>
    </row>
    <row r="97" spans="1:46" s="25" customFormat="1" ht="15" customHeight="1">
      <c r="A97" s="16"/>
      <c r="B97" s="5"/>
      <c r="C97" s="86"/>
      <c r="D97" s="70">
        <f>C97/2.2046</f>
        <v>0</v>
      </c>
      <c r="E97" s="87"/>
      <c r="F97" s="92"/>
      <c r="G97" s="93"/>
      <c r="H97" s="41"/>
      <c r="I97" s="6"/>
      <c r="J97" s="5"/>
      <c r="K97" s="9"/>
      <c r="L97" s="6"/>
      <c r="M97" s="5"/>
      <c r="N97" s="9"/>
      <c r="O97" s="6"/>
      <c r="P97" s="5"/>
      <c r="Q97" s="9"/>
      <c r="R97" s="26">
        <f>IF(COUNT(J97,M97)&gt;2,"out",MAX(K97,N97,Q97))</f>
        <v>0</v>
      </c>
      <c r="S97" s="8"/>
      <c r="T97" s="5"/>
      <c r="U97" s="9"/>
      <c r="V97" s="6"/>
      <c r="W97" s="5"/>
      <c r="X97" s="9"/>
      <c r="Y97" s="6"/>
      <c r="Z97" s="5"/>
      <c r="AA97" s="9"/>
      <c r="AB97" s="26">
        <f>MAX(U97,X97,AA97)</f>
        <v>0</v>
      </c>
      <c r="AC97" s="75">
        <f>SUM(AB97,R97)</f>
        <v>0</v>
      </c>
      <c r="AD97" s="6"/>
      <c r="AE97" s="5"/>
      <c r="AF97" s="9"/>
      <c r="AG97" s="6"/>
      <c r="AH97" s="5"/>
      <c r="AI97" s="9"/>
      <c r="AJ97" s="6"/>
      <c r="AK97" s="5"/>
      <c r="AL97" s="9"/>
      <c r="AM97" s="26">
        <f>MAX(AF97,AI97,AL97)</f>
        <v>0</v>
      </c>
      <c r="AN97" s="36">
        <f>(AM97+AB97+R97)</f>
        <v>0</v>
      </c>
      <c r="AO97" s="17">
        <f>(AN97/2.2046)</f>
        <v>0</v>
      </c>
      <c r="AP97" s="37">
        <f>(AN97*E97)</f>
        <v>0</v>
      </c>
      <c r="AQ97" s="48">
        <f>IF(F97&gt;0,AP97*F97,AN97*E97)</f>
        <v>0</v>
      </c>
      <c r="AR97" s="5"/>
      <c r="AS97" s="66"/>
      <c r="AT97" s="66"/>
    </row>
    <row r="98" spans="1:46" s="25" customFormat="1" ht="15" customHeight="1">
      <c r="A98" s="91" t="s">
        <v>48</v>
      </c>
      <c r="B98" s="5"/>
      <c r="C98" s="86"/>
      <c r="D98" s="70"/>
      <c r="E98" s="87"/>
      <c r="F98" s="92"/>
      <c r="G98" s="93"/>
      <c r="H98" s="41"/>
      <c r="I98" s="94"/>
      <c r="J98" s="5"/>
      <c r="K98" s="9"/>
      <c r="L98" s="6"/>
      <c r="M98" s="5"/>
      <c r="N98" s="9"/>
      <c r="O98" s="6"/>
      <c r="P98" s="5"/>
      <c r="Q98" s="9"/>
      <c r="R98" s="26"/>
      <c r="S98" s="8"/>
      <c r="T98" s="5"/>
      <c r="U98" s="9"/>
      <c r="V98" s="6"/>
      <c r="W98" s="5"/>
      <c r="X98" s="9"/>
      <c r="Y98" s="6"/>
      <c r="Z98" s="5"/>
      <c r="AA98" s="9"/>
      <c r="AB98" s="26"/>
      <c r="AC98" s="75"/>
      <c r="AD98" s="6"/>
      <c r="AE98" s="5"/>
      <c r="AF98" s="9"/>
      <c r="AG98" s="6"/>
      <c r="AH98" s="5"/>
      <c r="AI98" s="9"/>
      <c r="AJ98" s="6"/>
      <c r="AK98" s="5"/>
      <c r="AL98" s="9"/>
      <c r="AM98" s="26"/>
      <c r="AN98" s="36"/>
      <c r="AO98" s="17"/>
      <c r="AP98" s="37"/>
      <c r="AQ98" s="48"/>
      <c r="AR98" s="5"/>
      <c r="AS98" s="66"/>
      <c r="AT98" s="66"/>
    </row>
    <row r="99" spans="1:46" s="25" customFormat="1" ht="15" customHeight="1">
      <c r="A99" s="16"/>
      <c r="B99" s="5"/>
      <c r="C99" s="86"/>
      <c r="D99" s="70">
        <f>C99/2.2046</f>
        <v>0</v>
      </c>
      <c r="E99" s="87"/>
      <c r="F99" s="92"/>
      <c r="G99" s="93"/>
      <c r="H99" s="41"/>
      <c r="I99" s="6"/>
      <c r="J99" s="5"/>
      <c r="K99" s="9"/>
      <c r="L99" s="6"/>
      <c r="M99" s="5"/>
      <c r="N99" s="9"/>
      <c r="O99" s="6"/>
      <c r="P99" s="5"/>
      <c r="Q99" s="9"/>
      <c r="R99" s="26">
        <f>IF(COUNT(J99,M99)&gt;2,"out",MAX(K99,N99,Q99))</f>
        <v>0</v>
      </c>
      <c r="S99" s="8"/>
      <c r="T99" s="5"/>
      <c r="U99" s="9"/>
      <c r="V99" s="6"/>
      <c r="W99" s="5"/>
      <c r="X99" s="9"/>
      <c r="Y99" s="6"/>
      <c r="Z99" s="5"/>
      <c r="AA99" s="9"/>
      <c r="AB99" s="26">
        <f>MAX(U99,X99,AA99)</f>
        <v>0</v>
      </c>
      <c r="AC99" s="75">
        <f>SUM(AB99,R99)</f>
        <v>0</v>
      </c>
      <c r="AD99" s="6"/>
      <c r="AE99" s="5"/>
      <c r="AF99" s="9"/>
      <c r="AG99" s="6"/>
      <c r="AH99" s="5"/>
      <c r="AI99" s="9"/>
      <c r="AJ99" s="6"/>
      <c r="AK99" s="5"/>
      <c r="AL99" s="9"/>
      <c r="AM99" s="26">
        <f>MAX(AF99,AI99,AL99)</f>
        <v>0</v>
      </c>
      <c r="AN99" s="36">
        <f>(AM99+AB99+R99)</f>
        <v>0</v>
      </c>
      <c r="AO99" s="17">
        <f>(AN99/2.2046)</f>
        <v>0</v>
      </c>
      <c r="AP99" s="37">
        <f>(AN99*E99)</f>
        <v>0</v>
      </c>
      <c r="AQ99" s="48">
        <f>IF(F99&gt;0,AP99*F99,AN99*E99)</f>
        <v>0</v>
      </c>
      <c r="AR99" s="5"/>
      <c r="AS99" s="66"/>
      <c r="AT99" s="66"/>
    </row>
    <row r="100" spans="1:46" s="114" customFormat="1" ht="15" customHeight="1">
      <c r="A100" s="99" t="s">
        <v>50</v>
      </c>
      <c r="B100" s="100"/>
      <c r="C100" s="101"/>
      <c r="D100" s="102"/>
      <c r="E100" s="103"/>
      <c r="F100" s="104"/>
      <c r="G100" s="105"/>
      <c r="H100" s="106"/>
      <c r="I100" s="107"/>
      <c r="J100" s="100"/>
      <c r="K100" s="108"/>
      <c r="L100" s="109"/>
      <c r="M100" s="100"/>
      <c r="N100" s="108"/>
      <c r="O100" s="109"/>
      <c r="P100" s="100"/>
      <c r="Q100" s="108"/>
      <c r="R100" s="26"/>
      <c r="S100" s="107"/>
      <c r="T100" s="100"/>
      <c r="U100" s="108"/>
      <c r="V100" s="109"/>
      <c r="W100" s="100"/>
      <c r="X100" s="108"/>
      <c r="Y100" s="109"/>
      <c r="Z100" s="100"/>
      <c r="AA100" s="108"/>
      <c r="AB100" s="26"/>
      <c r="AC100" s="119"/>
      <c r="AD100" s="109"/>
      <c r="AE100" s="100"/>
      <c r="AF100" s="108"/>
      <c r="AG100" s="109"/>
      <c r="AH100" s="100"/>
      <c r="AI100" s="108"/>
      <c r="AJ100" s="109"/>
      <c r="AK100" s="100"/>
      <c r="AL100" s="108"/>
      <c r="AM100" s="26"/>
      <c r="AN100" s="110"/>
      <c r="AO100" s="118"/>
      <c r="AP100" s="111"/>
      <c r="AQ100" s="112"/>
      <c r="AR100" s="100"/>
      <c r="AS100" s="113"/>
      <c r="AT100" s="113"/>
    </row>
    <row r="101" spans="1:46" s="38" customFormat="1" ht="12.75">
      <c r="A101" s="28"/>
      <c r="B101" s="34"/>
      <c r="C101" s="42"/>
      <c r="D101" s="71">
        <f aca="true" t="shared" si="18" ref="D101:D110"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 aca="true" t="shared" si="19" ref="R101:R110"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 aca="true" t="shared" si="20" ref="AB101:AB110">MAX(U101,X101,AA101)</f>
        <v>0</v>
      </c>
      <c r="AC101" s="75">
        <f aca="true" t="shared" si="21" ref="AC101:AC110"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 aca="true" t="shared" si="22" ref="AM101:AM110">MAX(AF101,AI101,AL101)</f>
        <v>0</v>
      </c>
      <c r="AN101" s="36">
        <f aca="true" t="shared" si="23" ref="AN101:AN110">(AM101+AB101+R101)</f>
        <v>0</v>
      </c>
      <c r="AO101" s="17">
        <f aca="true" t="shared" si="24" ref="AO101:AO110">(AN101/2.2046)</f>
        <v>0</v>
      </c>
      <c r="AP101" s="37">
        <f aca="true" t="shared" si="25" ref="AP101:AP110">(AN101*E101)</f>
        <v>0</v>
      </c>
      <c r="AQ101" s="48">
        <f aca="true" t="shared" si="26" ref="AQ101:AQ110">IF(F101&gt;0,AP101*F101,AN101*E101)</f>
        <v>0</v>
      </c>
      <c r="AR101" s="34"/>
      <c r="AS101" s="65"/>
      <c r="AT101" s="65"/>
    </row>
    <row r="102" spans="1:46" s="38" customFormat="1" ht="12.75">
      <c r="A102" s="28"/>
      <c r="B102" s="34"/>
      <c r="C102" s="42"/>
      <c r="D102" s="71">
        <f t="shared" si="18"/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 t="shared" si="19"/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 t="shared" si="20"/>
        <v>0</v>
      </c>
      <c r="AC102" s="75">
        <f t="shared" si="21"/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 t="shared" si="22"/>
        <v>0</v>
      </c>
      <c r="AN102" s="36">
        <f t="shared" si="23"/>
        <v>0</v>
      </c>
      <c r="AO102" s="17">
        <f t="shared" si="24"/>
        <v>0</v>
      </c>
      <c r="AP102" s="37">
        <f t="shared" si="25"/>
        <v>0</v>
      </c>
      <c r="AQ102" s="48">
        <f t="shared" si="26"/>
        <v>0</v>
      </c>
      <c r="AR102" s="34"/>
      <c r="AS102" s="65"/>
      <c r="AT102" s="65"/>
    </row>
    <row r="103" spans="1:46" s="38" customFormat="1" ht="12.75">
      <c r="A103" s="28"/>
      <c r="B103" s="34"/>
      <c r="C103" s="42"/>
      <c r="D103" s="71">
        <f t="shared" si="18"/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 t="shared" si="19"/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 t="shared" si="20"/>
        <v>0</v>
      </c>
      <c r="AC103" s="75">
        <f t="shared" si="21"/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 t="shared" si="22"/>
        <v>0</v>
      </c>
      <c r="AN103" s="36">
        <f t="shared" si="23"/>
        <v>0</v>
      </c>
      <c r="AO103" s="17">
        <f t="shared" si="24"/>
        <v>0</v>
      </c>
      <c r="AP103" s="37">
        <f t="shared" si="25"/>
        <v>0</v>
      </c>
      <c r="AQ103" s="48">
        <f t="shared" si="26"/>
        <v>0</v>
      </c>
      <c r="AR103" s="34"/>
      <c r="AS103" s="65"/>
      <c r="AT103" s="65"/>
    </row>
    <row r="104" spans="1:46" s="38" customFormat="1" ht="12.75">
      <c r="A104" s="28"/>
      <c r="B104" s="34"/>
      <c r="C104" s="42"/>
      <c r="D104" s="71">
        <f t="shared" si="18"/>
        <v>0</v>
      </c>
      <c r="E104" s="84"/>
      <c r="F104" s="57"/>
      <c r="G104" s="58"/>
      <c r="H104" s="11"/>
      <c r="I104" s="33"/>
      <c r="J104" s="34"/>
      <c r="K104" s="35"/>
      <c r="L104" s="12"/>
      <c r="M104" s="34"/>
      <c r="N104" s="35"/>
      <c r="O104" s="12"/>
      <c r="P104" s="34"/>
      <c r="Q104" s="35"/>
      <c r="R104" s="26">
        <f t="shared" si="19"/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 t="shared" si="20"/>
        <v>0</v>
      </c>
      <c r="AC104" s="75">
        <f t="shared" si="21"/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 t="shared" si="22"/>
        <v>0</v>
      </c>
      <c r="AN104" s="36">
        <f t="shared" si="23"/>
        <v>0</v>
      </c>
      <c r="AO104" s="17">
        <f t="shared" si="24"/>
        <v>0</v>
      </c>
      <c r="AP104" s="37">
        <f t="shared" si="25"/>
        <v>0</v>
      </c>
      <c r="AQ104" s="48">
        <f t="shared" si="26"/>
        <v>0</v>
      </c>
      <c r="AR104" s="34"/>
      <c r="AS104" s="65"/>
      <c r="AT104" s="65"/>
    </row>
    <row r="105" spans="1:46" s="38" customFormat="1" ht="12.75">
      <c r="A105" s="28"/>
      <c r="B105" s="34"/>
      <c r="C105" s="42"/>
      <c r="D105" s="71">
        <f t="shared" si="18"/>
        <v>0</v>
      </c>
      <c r="E105" s="84"/>
      <c r="F105" s="57"/>
      <c r="G105" s="58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>
        <f t="shared" si="19"/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 t="shared" si="20"/>
        <v>0</v>
      </c>
      <c r="AC105" s="75">
        <f t="shared" si="21"/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 t="shared" si="22"/>
        <v>0</v>
      </c>
      <c r="AN105" s="36">
        <f t="shared" si="23"/>
        <v>0</v>
      </c>
      <c r="AO105" s="17">
        <f t="shared" si="24"/>
        <v>0</v>
      </c>
      <c r="AP105" s="37">
        <f t="shared" si="25"/>
        <v>0</v>
      </c>
      <c r="AQ105" s="48">
        <f t="shared" si="26"/>
        <v>0</v>
      </c>
      <c r="AR105" s="34"/>
      <c r="AS105" s="65"/>
      <c r="AT105" s="65"/>
    </row>
    <row r="106" spans="1:46" s="38" customFormat="1" ht="12.75">
      <c r="A106" s="28"/>
      <c r="B106" s="34"/>
      <c r="C106" s="42"/>
      <c r="D106" s="71">
        <f t="shared" si="18"/>
        <v>0</v>
      </c>
      <c r="E106" s="84"/>
      <c r="F106" s="57"/>
      <c r="G106" s="58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>
        <f t="shared" si="19"/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 t="shared" si="20"/>
        <v>0</v>
      </c>
      <c r="AC106" s="75">
        <f t="shared" si="21"/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 t="shared" si="22"/>
        <v>0</v>
      </c>
      <c r="AN106" s="36">
        <f t="shared" si="23"/>
        <v>0</v>
      </c>
      <c r="AO106" s="17">
        <f t="shared" si="24"/>
        <v>0</v>
      </c>
      <c r="AP106" s="37">
        <f t="shared" si="25"/>
        <v>0</v>
      </c>
      <c r="AQ106" s="48">
        <f t="shared" si="26"/>
        <v>0</v>
      </c>
      <c r="AR106" s="34"/>
      <c r="AS106" s="65"/>
      <c r="AT106" s="65"/>
    </row>
    <row r="107" spans="1:46" s="38" customFormat="1" ht="12.75">
      <c r="A107" s="28"/>
      <c r="B107" s="34"/>
      <c r="C107" s="42"/>
      <c r="D107" s="71">
        <f t="shared" si="18"/>
        <v>0</v>
      </c>
      <c r="E107" s="84"/>
      <c r="F107" s="57"/>
      <c r="G107" s="58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>
        <f t="shared" si="19"/>
        <v>0</v>
      </c>
      <c r="S107" s="33"/>
      <c r="T107" s="34"/>
      <c r="U107" s="35"/>
      <c r="V107" s="12"/>
      <c r="W107" s="34"/>
      <c r="X107" s="35"/>
      <c r="Y107" s="12"/>
      <c r="Z107" s="34"/>
      <c r="AA107" s="35"/>
      <c r="AB107" s="26">
        <f t="shared" si="20"/>
        <v>0</v>
      </c>
      <c r="AC107" s="75">
        <f t="shared" si="21"/>
        <v>0</v>
      </c>
      <c r="AD107" s="12"/>
      <c r="AE107" s="34"/>
      <c r="AF107" s="35"/>
      <c r="AG107" s="12"/>
      <c r="AH107" s="34"/>
      <c r="AI107" s="35"/>
      <c r="AJ107" s="12"/>
      <c r="AK107" s="34"/>
      <c r="AL107" s="35"/>
      <c r="AM107" s="26">
        <f t="shared" si="22"/>
        <v>0</v>
      </c>
      <c r="AN107" s="36">
        <f t="shared" si="23"/>
        <v>0</v>
      </c>
      <c r="AO107" s="17">
        <f t="shared" si="24"/>
        <v>0</v>
      </c>
      <c r="AP107" s="37">
        <f t="shared" si="25"/>
        <v>0</v>
      </c>
      <c r="AQ107" s="48">
        <f t="shared" si="26"/>
        <v>0</v>
      </c>
      <c r="AR107" s="34"/>
      <c r="AS107" s="65"/>
      <c r="AT107" s="65"/>
    </row>
    <row r="108" spans="1:46" s="38" customFormat="1" ht="12.75">
      <c r="A108" s="28"/>
      <c r="B108" s="34"/>
      <c r="C108" s="42"/>
      <c r="D108" s="71">
        <f t="shared" si="18"/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 t="shared" si="19"/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 t="shared" si="20"/>
        <v>0</v>
      </c>
      <c r="AC108" s="75">
        <f t="shared" si="21"/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 t="shared" si="22"/>
        <v>0</v>
      </c>
      <c r="AN108" s="36">
        <f t="shared" si="23"/>
        <v>0</v>
      </c>
      <c r="AO108" s="17">
        <f t="shared" si="24"/>
        <v>0</v>
      </c>
      <c r="AP108" s="37">
        <f t="shared" si="25"/>
        <v>0</v>
      </c>
      <c r="AQ108" s="48">
        <f t="shared" si="26"/>
        <v>0</v>
      </c>
      <c r="AR108" s="34"/>
      <c r="AS108" s="65"/>
      <c r="AT108" s="65"/>
    </row>
    <row r="109" spans="1:46" s="38" customFormat="1" ht="12.75">
      <c r="A109" s="28"/>
      <c r="B109" s="34"/>
      <c r="C109" s="42"/>
      <c r="D109" s="71">
        <f t="shared" si="18"/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t="shared" si="19"/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t="shared" si="20"/>
        <v>0</v>
      </c>
      <c r="AC109" s="75">
        <f t="shared" si="21"/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t="shared" si="22"/>
        <v>0</v>
      </c>
      <c r="AN109" s="36">
        <f t="shared" si="23"/>
        <v>0</v>
      </c>
      <c r="AO109" s="17">
        <f t="shared" si="24"/>
        <v>0</v>
      </c>
      <c r="AP109" s="37">
        <f t="shared" si="25"/>
        <v>0</v>
      </c>
      <c r="AQ109" s="48">
        <f t="shared" si="26"/>
        <v>0</v>
      </c>
      <c r="AR109" s="34"/>
      <c r="AS109" s="65"/>
      <c r="AT109" s="65"/>
    </row>
    <row r="110" spans="1:46" s="38" customFormat="1" ht="12.75">
      <c r="A110" s="28"/>
      <c r="B110" s="34"/>
      <c r="C110" s="42"/>
      <c r="D110" s="71">
        <f t="shared" si="18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9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20"/>
        <v>0</v>
      </c>
      <c r="AC110" s="75">
        <f t="shared" si="21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2"/>
        <v>0</v>
      </c>
      <c r="AN110" s="36">
        <f t="shared" si="23"/>
        <v>0</v>
      </c>
      <c r="AO110" s="17">
        <f t="shared" si="24"/>
        <v>0</v>
      </c>
      <c r="AP110" s="37">
        <f t="shared" si="25"/>
        <v>0</v>
      </c>
      <c r="AQ110" s="48">
        <f t="shared" si="26"/>
        <v>0</v>
      </c>
      <c r="AR110" s="34"/>
      <c r="AS110" s="65"/>
      <c r="AT110" s="65"/>
    </row>
    <row r="111" spans="1:46" s="38" customFormat="1" ht="15" customHeight="1">
      <c r="A111" s="85" t="s">
        <v>30</v>
      </c>
      <c r="B111" s="34"/>
      <c r="C111" s="42"/>
      <c r="D111" s="71"/>
      <c r="E111" s="84"/>
      <c r="F111" s="59"/>
      <c r="G111" s="60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4"/>
      <c r="AS111" s="65"/>
      <c r="AT111" s="65"/>
    </row>
    <row r="112" spans="1:46" s="38" customFormat="1" ht="12.75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34"/>
      <c r="AS112" s="65"/>
      <c r="AT112" s="65"/>
    </row>
    <row r="113" spans="1:46" s="38" customFormat="1" ht="15" customHeight="1">
      <c r="A113" s="85" t="s">
        <v>31</v>
      </c>
      <c r="B113" s="34"/>
      <c r="C113" s="42"/>
      <c r="D113" s="71"/>
      <c r="E113" s="84"/>
      <c r="F113" s="59"/>
      <c r="G113" s="60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4"/>
      <c r="AS113" s="65"/>
      <c r="AT113" s="65"/>
    </row>
    <row r="114" spans="1:46" ht="15" customHeight="1">
      <c r="A114" s="30"/>
      <c r="B114" s="5"/>
      <c r="C114" s="86"/>
      <c r="D114" s="71">
        <f>C114/2.2046</f>
        <v>0</v>
      </c>
      <c r="E114" s="87"/>
      <c r="F114" s="88"/>
      <c r="G114" s="32"/>
      <c r="H114" s="7"/>
      <c r="I114" s="8"/>
      <c r="J114" s="5"/>
      <c r="K114" s="9"/>
      <c r="L114" s="6"/>
      <c r="M114" s="5"/>
      <c r="N114" s="9"/>
      <c r="O114" s="6"/>
      <c r="P114" s="5"/>
      <c r="Q114" s="9"/>
      <c r="R114" s="26">
        <f>IF(COUNT(J114,M114)&gt;2,"out",MAX(K114,N114,Q114))</f>
        <v>0</v>
      </c>
      <c r="S114" s="8"/>
      <c r="T114" s="5"/>
      <c r="U114" s="9"/>
      <c r="V114" s="6"/>
      <c r="W114" s="5"/>
      <c r="X114" s="9"/>
      <c r="Y114" s="6"/>
      <c r="Z114" s="5"/>
      <c r="AA114" s="9"/>
      <c r="AB114" s="26">
        <f>MAX(U114,X114,AA114)</f>
        <v>0</v>
      </c>
      <c r="AC114" s="75">
        <f>SUM(AB114,R114)</f>
        <v>0</v>
      </c>
      <c r="AD114" s="6"/>
      <c r="AE114" s="5"/>
      <c r="AF114" s="9"/>
      <c r="AG114" s="6"/>
      <c r="AH114" s="5"/>
      <c r="AI114" s="9"/>
      <c r="AJ114" s="6"/>
      <c r="AK114" s="5"/>
      <c r="AL114" s="9"/>
      <c r="AM114" s="26">
        <f>MAX(AF114,AI114,AL114)</f>
        <v>0</v>
      </c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"/>
      <c r="AS114" s="66"/>
      <c r="AT114" s="66"/>
    </row>
    <row r="115" spans="1:46" ht="15" customHeight="1">
      <c r="A115" s="85" t="s">
        <v>32</v>
      </c>
      <c r="B115" s="5"/>
      <c r="C115" s="86"/>
      <c r="D115" s="70"/>
      <c r="E115" s="87"/>
      <c r="F115" s="88"/>
      <c r="G115" s="32"/>
      <c r="H115" s="7"/>
      <c r="I115" s="8"/>
      <c r="J115" s="5"/>
      <c r="K115" s="9"/>
      <c r="L115" s="6"/>
      <c r="M115" s="5"/>
      <c r="N115" s="9"/>
      <c r="O115" s="6"/>
      <c r="P115" s="5"/>
      <c r="Q115" s="9"/>
      <c r="R115" s="26"/>
      <c r="S115" s="8"/>
      <c r="T115" s="5"/>
      <c r="U115" s="9"/>
      <c r="V115" s="6"/>
      <c r="W115" s="5"/>
      <c r="X115" s="9"/>
      <c r="Y115" s="6"/>
      <c r="Z115" s="5"/>
      <c r="AA115" s="9"/>
      <c r="AB115" s="26"/>
      <c r="AC115" s="75"/>
      <c r="AD115" s="6"/>
      <c r="AE115" s="5"/>
      <c r="AF115" s="9"/>
      <c r="AG115" s="6"/>
      <c r="AH115" s="5"/>
      <c r="AI115" s="9"/>
      <c r="AJ115" s="6"/>
      <c r="AK115" s="5"/>
      <c r="AL115" s="9"/>
      <c r="AM115" s="26"/>
      <c r="AN115" s="36"/>
      <c r="AO115" s="17"/>
      <c r="AP115" s="37"/>
      <c r="AQ115" s="48"/>
      <c r="AR115" s="5"/>
      <c r="AS115" s="66"/>
      <c r="AT115" s="66"/>
    </row>
    <row r="116" spans="1:46" s="38" customFormat="1" ht="12.75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34"/>
      <c r="AS116" s="65"/>
      <c r="AT116" s="65"/>
    </row>
    <row r="117" spans="1:237" s="25" customFormat="1" ht="15" customHeight="1">
      <c r="A117" s="89" t="s">
        <v>33</v>
      </c>
      <c r="B117" s="31"/>
      <c r="C117" s="29"/>
      <c r="D117" s="70"/>
      <c r="E117" s="87"/>
      <c r="F117" s="88"/>
      <c r="G117" s="32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31"/>
      <c r="AS117" s="65"/>
      <c r="AT117" s="65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</row>
    <row r="118" spans="1:46" s="38" customFormat="1" ht="12.75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34"/>
      <c r="AS118" s="65"/>
      <c r="AT118" s="65"/>
    </row>
    <row r="119" spans="1:237" s="25" customFormat="1" ht="15" customHeight="1">
      <c r="A119" s="89" t="s">
        <v>34</v>
      </c>
      <c r="B119" s="31"/>
      <c r="C119" s="29"/>
      <c r="D119" s="70"/>
      <c r="E119" s="87"/>
      <c r="F119" s="88"/>
      <c r="G119" s="32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1"/>
      <c r="AS119" s="65"/>
      <c r="AT119" s="65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</row>
    <row r="120" spans="1:46" s="38" customFormat="1" ht="12.75">
      <c r="A120" s="30"/>
      <c r="B120" s="34"/>
      <c r="C120" s="42"/>
      <c r="D120" s="70">
        <f>C120/2.2046</f>
        <v>0</v>
      </c>
      <c r="E120" s="84"/>
      <c r="F120" s="46"/>
      <c r="G120" s="47"/>
      <c r="H120" s="43"/>
      <c r="I120" s="12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34"/>
      <c r="AS120" s="65"/>
      <c r="AT120" s="65"/>
    </row>
    <row r="121" spans="1:237" s="25" customFormat="1" ht="15" customHeight="1">
      <c r="A121" s="89" t="s">
        <v>35</v>
      </c>
      <c r="B121" s="31"/>
      <c r="C121" s="29"/>
      <c r="D121" s="70"/>
      <c r="E121" s="87"/>
      <c r="F121" s="88"/>
      <c r="G121" s="32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1"/>
      <c r="AS121" s="65"/>
      <c r="AT121" s="65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</row>
    <row r="122" spans="1:46" s="38" customFormat="1" ht="12.75">
      <c r="A122" s="30"/>
      <c r="B122" s="34"/>
      <c r="C122" s="42"/>
      <c r="D122" s="70">
        <f>C122/2.2046</f>
        <v>0</v>
      </c>
      <c r="E122" s="84"/>
      <c r="F122" s="46"/>
      <c r="G122" s="47"/>
      <c r="H122" s="43"/>
      <c r="I122" s="12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237" s="25" customFormat="1" ht="15" customHeight="1">
      <c r="A123" s="89" t="s">
        <v>36</v>
      </c>
      <c r="B123" s="31"/>
      <c r="C123" s="29"/>
      <c r="D123" s="70"/>
      <c r="E123" s="87"/>
      <c r="F123" s="88"/>
      <c r="G123" s="32"/>
      <c r="H123" s="11"/>
      <c r="I123" s="33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31"/>
      <c r="AS123" s="65"/>
      <c r="AT123" s="65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</row>
    <row r="124" spans="1:237" s="25" customFormat="1" ht="15" customHeight="1">
      <c r="A124" s="28"/>
      <c r="B124" s="31"/>
      <c r="C124" s="29"/>
      <c r="D124" s="70">
        <f>C124/2.2046</f>
        <v>0</v>
      </c>
      <c r="E124" s="87"/>
      <c r="F124" s="88"/>
      <c r="G124" s="32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31"/>
      <c r="AS124" s="65"/>
      <c r="AT124" s="65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</row>
    <row r="125" spans="1:46" s="38" customFormat="1" ht="15" customHeight="1">
      <c r="A125" s="89" t="s">
        <v>37</v>
      </c>
      <c r="B125" s="34"/>
      <c r="C125" s="42"/>
      <c r="D125" s="71"/>
      <c r="E125" s="84"/>
      <c r="F125" s="57"/>
      <c r="G125" s="43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/>
      <c r="S125" s="107"/>
      <c r="T125" s="100"/>
      <c r="U125" s="108"/>
      <c r="V125" s="109"/>
      <c r="W125" s="100"/>
      <c r="X125" s="108"/>
      <c r="Y125" s="109"/>
      <c r="Z125" s="100"/>
      <c r="AA125" s="108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34"/>
      <c r="AS125" s="65"/>
      <c r="AT125" s="65"/>
    </row>
    <row r="126" spans="1:46" s="38" customFormat="1" ht="12.75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107"/>
      <c r="T126" s="100"/>
      <c r="U126" s="108"/>
      <c r="V126" s="109"/>
      <c r="W126" s="100"/>
      <c r="X126" s="108"/>
      <c r="Y126" s="109"/>
      <c r="Z126" s="100"/>
      <c r="AA126" s="108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34"/>
      <c r="AS126" s="65"/>
      <c r="AT126" s="65"/>
    </row>
    <row r="127" spans="1:46" s="38" customFormat="1" ht="15" customHeight="1">
      <c r="A127" s="85" t="s">
        <v>38</v>
      </c>
      <c r="B127" s="34"/>
      <c r="C127" s="42"/>
      <c r="D127" s="71"/>
      <c r="E127" s="84"/>
      <c r="F127" s="57"/>
      <c r="G127" s="43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/>
      <c r="S127" s="107"/>
      <c r="T127" s="100"/>
      <c r="U127" s="108"/>
      <c r="V127" s="109"/>
      <c r="W127" s="100"/>
      <c r="X127" s="108"/>
      <c r="Y127" s="109"/>
      <c r="Z127" s="100"/>
      <c r="AA127" s="108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34"/>
      <c r="AS127" s="65"/>
      <c r="AT127" s="65"/>
    </row>
    <row r="128" spans="1:46" s="38" customFormat="1" ht="12.75">
      <c r="A128" s="30"/>
      <c r="B128" s="34"/>
      <c r="C128" s="42"/>
      <c r="D128" s="71">
        <f>C128/2.2046</f>
        <v>0</v>
      </c>
      <c r="E128" s="84"/>
      <c r="F128" s="57"/>
      <c r="G128" s="43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107"/>
      <c r="T128" s="100"/>
      <c r="U128" s="108"/>
      <c r="V128" s="109"/>
      <c r="W128" s="100"/>
      <c r="X128" s="108"/>
      <c r="Y128" s="109"/>
      <c r="Z128" s="100"/>
      <c r="AA128" s="108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34"/>
      <c r="AS128" s="65"/>
      <c r="AT128" s="65"/>
    </row>
    <row r="129" spans="1:46" s="25" customFormat="1" ht="15" customHeight="1">
      <c r="A129" s="85" t="s">
        <v>39</v>
      </c>
      <c r="B129" s="31"/>
      <c r="C129" s="29"/>
      <c r="D129" s="70"/>
      <c r="E129" s="87"/>
      <c r="F129" s="88"/>
      <c r="G129" s="32"/>
      <c r="H129" s="11"/>
      <c r="I129" s="90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31"/>
      <c r="AS129" s="65"/>
      <c r="AT129" s="65"/>
    </row>
    <row r="130" spans="1:46" s="38" customFormat="1" ht="12.75">
      <c r="A130" s="28"/>
      <c r="B130" s="34"/>
      <c r="C130" s="42"/>
      <c r="D130" s="71">
        <f>C130/2.2046</f>
        <v>0</v>
      </c>
      <c r="E130" s="84"/>
      <c r="F130" s="57"/>
      <c r="G130" s="58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>
        <f>IF(COUNT(J130,M130)&gt;2,"out",MAX(K130,N130,Q130))</f>
        <v>0</v>
      </c>
      <c r="S130" s="33"/>
      <c r="T130" s="34"/>
      <c r="U130" s="35"/>
      <c r="V130" s="12"/>
      <c r="W130" s="34"/>
      <c r="X130" s="35"/>
      <c r="Y130" s="12"/>
      <c r="Z130" s="34"/>
      <c r="AA130" s="35"/>
      <c r="AB130" s="26">
        <f>MAX(U130,X130,AA130)</f>
        <v>0</v>
      </c>
      <c r="AC130" s="75">
        <f>SUM(AB130,R130)</f>
        <v>0</v>
      </c>
      <c r="AD130" s="12"/>
      <c r="AE130" s="34"/>
      <c r="AF130" s="35"/>
      <c r="AG130" s="12"/>
      <c r="AH130" s="34"/>
      <c r="AI130" s="35"/>
      <c r="AJ130" s="12"/>
      <c r="AK130" s="34"/>
      <c r="AL130" s="35"/>
      <c r="AM130" s="26">
        <f>MAX(AF130,AI130,AL130)</f>
        <v>0</v>
      </c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34"/>
      <c r="AS130" s="65"/>
      <c r="AT130" s="65"/>
    </row>
    <row r="131" spans="1:46" s="38" customFormat="1" ht="12.75">
      <c r="A131" s="85" t="s">
        <v>40</v>
      </c>
      <c r="B131" s="34"/>
      <c r="C131" s="42"/>
      <c r="D131" s="71"/>
      <c r="E131" s="84"/>
      <c r="F131" s="46"/>
      <c r="G131" s="60"/>
      <c r="H131" s="43"/>
      <c r="I131" s="90"/>
      <c r="J131" s="34"/>
      <c r="K131" s="35"/>
      <c r="L131" s="12"/>
      <c r="M131" s="34"/>
      <c r="N131" s="35"/>
      <c r="O131" s="12"/>
      <c r="P131" s="34"/>
      <c r="Q131" s="35"/>
      <c r="R131" s="26"/>
      <c r="S131" s="33"/>
      <c r="T131" s="34"/>
      <c r="U131" s="35"/>
      <c r="V131" s="12"/>
      <c r="W131" s="34"/>
      <c r="X131" s="35"/>
      <c r="Y131" s="12"/>
      <c r="Z131" s="34"/>
      <c r="AA131" s="35"/>
      <c r="AB131" s="26"/>
      <c r="AC131" s="75"/>
      <c r="AD131" s="12"/>
      <c r="AE131" s="34"/>
      <c r="AF131" s="35"/>
      <c r="AG131" s="12"/>
      <c r="AH131" s="34"/>
      <c r="AI131" s="35"/>
      <c r="AJ131" s="12"/>
      <c r="AK131" s="34"/>
      <c r="AL131" s="35"/>
      <c r="AM131" s="26"/>
      <c r="AN131" s="36"/>
      <c r="AO131" s="17"/>
      <c r="AP131" s="37"/>
      <c r="AQ131" s="48"/>
      <c r="AR131" s="34"/>
      <c r="AS131" s="65"/>
      <c r="AT131" s="65"/>
    </row>
    <row r="132" spans="1:46" s="38" customFormat="1" ht="12.75">
      <c r="A132" s="28"/>
      <c r="B132" s="34"/>
      <c r="C132" s="42"/>
      <c r="D132" s="71">
        <f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>
        <f>IF(COUNT(J132,M132)&gt;2,"out",MAX(K132,N132,Q132))</f>
        <v>0</v>
      </c>
      <c r="S132" s="33"/>
      <c r="T132" s="34"/>
      <c r="U132" s="35"/>
      <c r="V132" s="12"/>
      <c r="W132" s="34"/>
      <c r="X132" s="35"/>
      <c r="Y132" s="12"/>
      <c r="Z132" s="34"/>
      <c r="AA132" s="35"/>
      <c r="AB132" s="26">
        <f>MAX(U132,X132,AA132)</f>
        <v>0</v>
      </c>
      <c r="AC132" s="75">
        <f>SUM(AB132,R132)</f>
        <v>0</v>
      </c>
      <c r="AD132" s="12"/>
      <c r="AE132" s="34"/>
      <c r="AF132" s="35"/>
      <c r="AG132" s="12"/>
      <c r="AH132" s="34"/>
      <c r="AI132" s="35"/>
      <c r="AJ132" s="12"/>
      <c r="AK132" s="34"/>
      <c r="AL132" s="35"/>
      <c r="AM132" s="26">
        <f>MAX(AF132,AI132,AL132)</f>
        <v>0</v>
      </c>
      <c r="AN132" s="36">
        <f>(AM132+AB132+R132)</f>
        <v>0</v>
      </c>
      <c r="AO132" s="17">
        <f>(AN132/2.2046)</f>
        <v>0</v>
      </c>
      <c r="AP132" s="37">
        <f>(AN132*E132)</f>
        <v>0</v>
      </c>
      <c r="AQ132" s="48">
        <f>IF(F132&gt;0,AP132*F132,AN132*E132)</f>
        <v>0</v>
      </c>
      <c r="AR132" s="34"/>
      <c r="AS132" s="65"/>
      <c r="AT132" s="65"/>
    </row>
    <row r="133" spans="1:46" s="38" customFormat="1" ht="12.75">
      <c r="A133" s="85" t="s">
        <v>41</v>
      </c>
      <c r="B133" s="34"/>
      <c r="C133" s="42"/>
      <c r="D133" s="71"/>
      <c r="E133" s="84"/>
      <c r="F133" s="46"/>
      <c r="G133" s="47"/>
      <c r="H133" s="43"/>
      <c r="I133" s="12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/>
      <c r="AO133" s="17"/>
      <c r="AP133" s="37"/>
      <c r="AQ133" s="48"/>
      <c r="AR133" s="34"/>
      <c r="AS133" s="65"/>
      <c r="AT133" s="65"/>
    </row>
    <row r="134" spans="1:46" s="38" customFormat="1" ht="12.75">
      <c r="A134" s="28"/>
      <c r="B134" s="34"/>
      <c r="C134" s="42"/>
      <c r="D134" s="71">
        <f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>MAX(U134,X134,AA134)</f>
        <v>0</v>
      </c>
      <c r="AC134" s="75">
        <f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>MAX(AF134,AI134,AL134)</f>
        <v>0</v>
      </c>
      <c r="AN134" s="36">
        <f>(AM134+AB134+R134)</f>
        <v>0</v>
      </c>
      <c r="AO134" s="17">
        <f>(AN134/2.2046)</f>
        <v>0</v>
      </c>
      <c r="AP134" s="37">
        <f>(AN134*E134)</f>
        <v>0</v>
      </c>
      <c r="AQ134" s="48">
        <f>IF(F134&gt;0,AP134*F134,AN134*E134)</f>
        <v>0</v>
      </c>
      <c r="AR134" s="34"/>
      <c r="AS134" s="65"/>
      <c r="AT134" s="65"/>
    </row>
    <row r="135" spans="1:46" s="38" customFormat="1" ht="15" customHeight="1">
      <c r="A135" s="85" t="s">
        <v>42</v>
      </c>
      <c r="B135" s="34"/>
      <c r="C135" s="42"/>
      <c r="D135" s="70"/>
      <c r="E135" s="84"/>
      <c r="F135" s="44"/>
      <c r="G135" s="63"/>
      <c r="H135" s="43"/>
      <c r="I135" s="12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/>
      <c r="AO135" s="17"/>
      <c r="AP135" s="37"/>
      <c r="AQ135" s="48"/>
      <c r="AR135" s="34"/>
      <c r="AS135" s="65"/>
      <c r="AT135" s="65"/>
    </row>
    <row r="136" spans="1:46" s="38" customFormat="1" ht="12.75">
      <c r="A136" s="28"/>
      <c r="B136" s="34"/>
      <c r="C136" s="42"/>
      <c r="D136" s="71">
        <f>C136/2.2046</f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>IF(COUNT(J136,M136)&gt;2,"out",MAX(K136,N136,Q136))</f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>MAX(U136,X136,AA136)</f>
        <v>0</v>
      </c>
      <c r="AC136" s="75">
        <f>SUM(AB136,R136)</f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>MAX(AF136,AI136,AL136)</f>
        <v>0</v>
      </c>
      <c r="AN136" s="36">
        <f>(AM136+AB136+R136)</f>
        <v>0</v>
      </c>
      <c r="AO136" s="17">
        <f>(AN136/2.2046)</f>
        <v>0</v>
      </c>
      <c r="AP136" s="37">
        <f>(AN136*E136)</f>
        <v>0</v>
      </c>
      <c r="AQ136" s="48">
        <f>IF(F136&gt;0,AP136*F136,AN136*E136)</f>
        <v>0</v>
      </c>
      <c r="AR136" s="34"/>
      <c r="AS136" s="65"/>
      <c r="AT136" s="65"/>
    </row>
    <row r="137" spans="1:46" s="38" customFormat="1" ht="15" customHeight="1">
      <c r="A137" s="85" t="s">
        <v>43</v>
      </c>
      <c r="B137" s="34"/>
      <c r="C137" s="42"/>
      <c r="D137" s="70"/>
      <c r="E137" s="84"/>
      <c r="F137" s="44"/>
      <c r="G137" s="63"/>
      <c r="H137" s="43"/>
      <c r="I137" s="12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/>
      <c r="AO137" s="17"/>
      <c r="AP137" s="37"/>
      <c r="AQ137" s="48"/>
      <c r="AR137" s="34"/>
      <c r="AS137" s="65"/>
      <c r="AT137" s="65"/>
    </row>
    <row r="138" spans="1:46" s="38" customFormat="1" ht="12.75">
      <c r="A138" s="28"/>
      <c r="B138" s="34"/>
      <c r="C138" s="42"/>
      <c r="D138" s="71">
        <f>C138/2.2046</f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4"/>
      <c r="AS138" s="65"/>
      <c r="AT138" s="65"/>
    </row>
    <row r="139" spans="1:46" s="38" customFormat="1" ht="15" customHeight="1">
      <c r="A139" s="85" t="s">
        <v>44</v>
      </c>
      <c r="B139" s="34"/>
      <c r="C139" s="42"/>
      <c r="D139" s="70"/>
      <c r="E139" s="84"/>
      <c r="F139" s="44"/>
      <c r="G139" s="63"/>
      <c r="H139" s="43"/>
      <c r="I139" s="12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4"/>
      <c r="AS139" s="65"/>
      <c r="AT139" s="65"/>
    </row>
    <row r="140" spans="1:46" s="38" customFormat="1" ht="12.75">
      <c r="A140" s="28"/>
      <c r="B140" s="34"/>
      <c r="C140" s="42"/>
      <c r="D140" s="71">
        <f>C140/2.2046</f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4"/>
      <c r="AS140" s="65"/>
      <c r="AT140" s="65"/>
    </row>
    <row r="141" spans="1:46" s="38" customFormat="1" ht="15" customHeight="1">
      <c r="A141" s="89" t="s">
        <v>45</v>
      </c>
      <c r="B141" s="34"/>
      <c r="C141" s="42"/>
      <c r="D141" s="71"/>
      <c r="E141" s="84"/>
      <c r="F141" s="44"/>
      <c r="G141" s="63"/>
      <c r="H141" s="43"/>
      <c r="I141" s="12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4"/>
      <c r="AS141" s="65"/>
      <c r="AT141" s="65"/>
    </row>
    <row r="142" spans="1:46" s="38" customFormat="1" ht="12.75">
      <c r="A142" s="28"/>
      <c r="B142" s="34"/>
      <c r="C142" s="42"/>
      <c r="D142" s="71">
        <f>C142/2.2046</f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>MAX(U142,X142,AA142)</f>
        <v>0</v>
      </c>
      <c r="AC142" s="75">
        <f>SUM(AB142,R142)</f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0</v>
      </c>
      <c r="AO142" s="17">
        <f>(AN142/2.2046)</f>
        <v>0</v>
      </c>
      <c r="AP142" s="37">
        <f>(AN142*E142)</f>
        <v>0</v>
      </c>
      <c r="AQ142" s="48">
        <f>IF(F142&gt;0,AP142*F142,AN142*E142)</f>
        <v>0</v>
      </c>
      <c r="AR142" s="34"/>
      <c r="AS142" s="65"/>
      <c r="AT142" s="65"/>
    </row>
    <row r="143" spans="1:46" s="38" customFormat="1" ht="15" customHeight="1">
      <c r="A143" s="91" t="s">
        <v>46</v>
      </c>
      <c r="B143" s="5"/>
      <c r="C143" s="86"/>
      <c r="D143" s="70"/>
      <c r="E143" s="87"/>
      <c r="F143" s="92"/>
      <c r="G143" s="93"/>
      <c r="H143" s="43"/>
      <c r="I143" s="12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5"/>
      <c r="AS143" s="65"/>
      <c r="AT143" s="65"/>
    </row>
    <row r="144" spans="1:46" s="25" customFormat="1" ht="15" customHeight="1">
      <c r="A144" s="28"/>
      <c r="B144" s="5"/>
      <c r="C144" s="86"/>
      <c r="D144" s="70">
        <f>C144/2.2046</f>
        <v>0</v>
      </c>
      <c r="E144" s="87"/>
      <c r="F144" s="92"/>
      <c r="G144" s="93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5"/>
      <c r="AS144" s="65"/>
      <c r="AT144" s="65"/>
    </row>
    <row r="145" spans="1:46" s="25" customFormat="1" ht="15" customHeight="1">
      <c r="A145" s="89" t="s">
        <v>47</v>
      </c>
      <c r="B145" s="5"/>
      <c r="C145" s="86"/>
      <c r="D145" s="70"/>
      <c r="E145" s="87"/>
      <c r="F145" s="92"/>
      <c r="G145" s="93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5"/>
      <c r="AS145" s="65"/>
      <c r="AT145" s="65"/>
    </row>
    <row r="146" spans="1:46" s="25" customFormat="1" ht="15" customHeight="1">
      <c r="A146" s="16"/>
      <c r="B146" s="5"/>
      <c r="C146" s="86"/>
      <c r="D146" s="70">
        <f>C146/2.2046</f>
        <v>0</v>
      </c>
      <c r="E146" s="87"/>
      <c r="F146" s="92"/>
      <c r="G146" s="93"/>
      <c r="H146" s="41"/>
      <c r="I146" s="6"/>
      <c r="J146" s="5"/>
      <c r="K146" s="9"/>
      <c r="L146" s="6"/>
      <c r="M146" s="5"/>
      <c r="N146" s="9"/>
      <c r="O146" s="6"/>
      <c r="P146" s="5"/>
      <c r="Q146" s="9"/>
      <c r="R146" s="26">
        <f>IF(COUNT(J146,M146)&gt;2,"out",MAX(K146,N146,Q146))</f>
        <v>0</v>
      </c>
      <c r="S146" s="8"/>
      <c r="T146" s="5"/>
      <c r="U146" s="9"/>
      <c r="V146" s="6"/>
      <c r="W146" s="5"/>
      <c r="X146" s="9"/>
      <c r="Y146" s="6"/>
      <c r="Z146" s="5"/>
      <c r="AA146" s="9"/>
      <c r="AB146" s="26">
        <f>MAX(U146,X146,AA146)</f>
        <v>0</v>
      </c>
      <c r="AC146" s="75">
        <f>SUM(AB146,R146)</f>
        <v>0</v>
      </c>
      <c r="AD146" s="6"/>
      <c r="AE146" s="5"/>
      <c r="AF146" s="9"/>
      <c r="AG146" s="6"/>
      <c r="AH146" s="5"/>
      <c r="AI146" s="9"/>
      <c r="AJ146" s="6"/>
      <c r="AK146" s="5"/>
      <c r="AL146" s="9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5"/>
      <c r="AS146" s="66"/>
      <c r="AT146" s="66"/>
    </row>
    <row r="147" spans="1:46" s="25" customFormat="1" ht="15" customHeight="1">
      <c r="A147" s="91" t="s">
        <v>48</v>
      </c>
      <c r="B147" s="5"/>
      <c r="C147" s="86"/>
      <c r="D147" s="70"/>
      <c r="E147" s="87"/>
      <c r="F147" s="92"/>
      <c r="G147" s="93"/>
      <c r="H147" s="41"/>
      <c r="I147" s="94"/>
      <c r="J147" s="5"/>
      <c r="K147" s="9"/>
      <c r="L147" s="6"/>
      <c r="M147" s="5"/>
      <c r="N147" s="9"/>
      <c r="O147" s="6"/>
      <c r="P147" s="5"/>
      <c r="Q147" s="9"/>
      <c r="R147" s="26"/>
      <c r="S147" s="8"/>
      <c r="T147" s="5"/>
      <c r="U147" s="9"/>
      <c r="V147" s="6"/>
      <c r="W147" s="5"/>
      <c r="X147" s="9"/>
      <c r="Y147" s="6"/>
      <c r="Z147" s="5"/>
      <c r="AA147" s="9"/>
      <c r="AB147" s="26"/>
      <c r="AC147" s="75"/>
      <c r="AD147" s="6"/>
      <c r="AE147" s="5"/>
      <c r="AF147" s="9"/>
      <c r="AG147" s="6"/>
      <c r="AH147" s="5"/>
      <c r="AI147" s="9"/>
      <c r="AJ147" s="6"/>
      <c r="AK147" s="5"/>
      <c r="AL147" s="9"/>
      <c r="AM147" s="26"/>
      <c r="AN147" s="36"/>
      <c r="AO147" s="17"/>
      <c r="AP147" s="37"/>
      <c r="AQ147" s="48"/>
      <c r="AR147" s="5"/>
      <c r="AS147" s="66"/>
      <c r="AT147" s="66"/>
    </row>
    <row r="148" spans="1:46" s="25" customFormat="1" ht="15" customHeight="1">
      <c r="A148" s="16"/>
      <c r="B148" s="5"/>
      <c r="C148" s="86"/>
      <c r="D148" s="70">
        <f>C148/2.2046</f>
        <v>0</v>
      </c>
      <c r="E148" s="87"/>
      <c r="F148" s="92"/>
      <c r="G148" s="93"/>
      <c r="H148" s="41"/>
      <c r="I148" s="6"/>
      <c r="J148" s="5"/>
      <c r="K148" s="9"/>
      <c r="L148" s="6"/>
      <c r="M148" s="5"/>
      <c r="N148" s="9"/>
      <c r="O148" s="6"/>
      <c r="P148" s="5"/>
      <c r="Q148" s="9"/>
      <c r="R148" s="26">
        <f>IF(COUNT(J148,M148)&gt;2,"out",MAX(K148,N148,Q148))</f>
        <v>0</v>
      </c>
      <c r="S148" s="8"/>
      <c r="T148" s="5"/>
      <c r="U148" s="9"/>
      <c r="V148" s="6"/>
      <c r="W148" s="5"/>
      <c r="X148" s="9"/>
      <c r="Y148" s="6"/>
      <c r="Z148" s="5"/>
      <c r="AA148" s="9"/>
      <c r="AB148" s="26">
        <f>MAX(U148,X148,AA148)</f>
        <v>0</v>
      </c>
      <c r="AC148" s="75">
        <f>SUM(AB148,R148)</f>
        <v>0</v>
      </c>
      <c r="AD148" s="6"/>
      <c r="AE148" s="5"/>
      <c r="AF148" s="9"/>
      <c r="AG148" s="6"/>
      <c r="AH148" s="5"/>
      <c r="AI148" s="9"/>
      <c r="AJ148" s="6"/>
      <c r="AK148" s="5"/>
      <c r="AL148" s="9"/>
      <c r="AM148" s="26">
        <f>MAX(AF148,AI148,AL148)</f>
        <v>0</v>
      </c>
      <c r="AN148" s="36">
        <f>(AM148+AB148+R148)</f>
        <v>0</v>
      </c>
      <c r="AO148" s="17">
        <f>(AN148/2.2046)</f>
        <v>0</v>
      </c>
      <c r="AP148" s="37">
        <f>(AN148*E148)</f>
        <v>0</v>
      </c>
      <c r="AQ148" s="48">
        <f>IF(F148&gt;0,AP148*F148,AN148*E148)</f>
        <v>0</v>
      </c>
      <c r="AR148" s="5"/>
      <c r="AS148" s="66"/>
      <c r="AT148" s="66"/>
    </row>
    <row r="149" spans="1:46" s="38" customFormat="1" ht="12.75">
      <c r="A149" s="30"/>
      <c r="B149" s="34"/>
      <c r="C149" s="42"/>
      <c r="D149" s="70">
        <f>C149/2.2046</f>
        <v>0</v>
      </c>
      <c r="E149" s="84"/>
      <c r="F149" s="46"/>
      <c r="G149" s="47"/>
      <c r="H149" s="43"/>
      <c r="I149" s="12"/>
      <c r="J149" s="34"/>
      <c r="K149" s="35">
        <f>IF(J149&gt;0,0,I149)</f>
        <v>0</v>
      </c>
      <c r="L149" s="12"/>
      <c r="M149" s="34"/>
      <c r="N149" s="35">
        <f>IF(M149&gt;0,0,L149)</f>
        <v>0</v>
      </c>
      <c r="O149" s="12"/>
      <c r="P149" s="34"/>
      <c r="Q149" s="35">
        <f>IF(P149&gt;0,0,O149)</f>
        <v>0</v>
      </c>
      <c r="R149" s="26">
        <f>IF(COUNT(J149,M149)&gt;2,"out",MAX(K149,N149,Q149))</f>
        <v>0</v>
      </c>
      <c r="S149" s="33"/>
      <c r="T149" s="34"/>
      <c r="U149" s="35">
        <f>IF(T149&gt;0,0,S149)</f>
        <v>0</v>
      </c>
      <c r="V149" s="12"/>
      <c r="W149" s="34"/>
      <c r="X149" s="35">
        <f>IF(W149&gt;0,0,V149)</f>
        <v>0</v>
      </c>
      <c r="Y149" s="12"/>
      <c r="Z149" s="34"/>
      <c r="AA149" s="35">
        <f>IF(Z149&gt;0,0,Y149)</f>
        <v>0</v>
      </c>
      <c r="AB149" s="26">
        <f>MAX(U149,X149,AA149)</f>
        <v>0</v>
      </c>
      <c r="AC149" s="75">
        <f>SUM(AB149,R149)</f>
        <v>0</v>
      </c>
      <c r="AD149" s="12"/>
      <c r="AE149" s="34"/>
      <c r="AF149" s="35">
        <f>IF(AE149&gt;0,0,AD149)</f>
        <v>0</v>
      </c>
      <c r="AG149" s="12"/>
      <c r="AH149" s="34"/>
      <c r="AI149" s="35">
        <f>IF(AH149&gt;0,0,AG149)</f>
        <v>0</v>
      </c>
      <c r="AJ149" s="12"/>
      <c r="AK149" s="34"/>
      <c r="AL149" s="35">
        <f>IF(AK149&gt;0,0,AJ149)</f>
        <v>0</v>
      </c>
      <c r="AM149" s="26">
        <f>MAX(AF149,AI149,AL149)</f>
        <v>0</v>
      </c>
      <c r="AN149" s="36">
        <f>(AM149+AB149+R149)</f>
        <v>0</v>
      </c>
      <c r="AO149" s="17">
        <f>(AN149/2.2046)</f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2.75">
      <c r="A150" s="30"/>
      <c r="B150" s="34"/>
      <c r="C150" s="42"/>
      <c r="D150" s="70">
        <f>C150/2.2046</f>
        <v>0</v>
      </c>
      <c r="E150" s="84"/>
      <c r="F150" s="46"/>
      <c r="G150" s="47"/>
      <c r="H150" s="43"/>
      <c r="I150" s="12"/>
      <c r="J150" s="34"/>
      <c r="K150" s="35">
        <f>IF(J150&gt;0,0,I150)</f>
        <v>0</v>
      </c>
      <c r="L150" s="12"/>
      <c r="M150" s="34"/>
      <c r="N150" s="35">
        <f>IF(M150&gt;0,0,L150)</f>
        <v>0</v>
      </c>
      <c r="O150" s="12"/>
      <c r="P150" s="34"/>
      <c r="Q150" s="35">
        <f>IF(P150&gt;0,0,O150)</f>
        <v>0</v>
      </c>
      <c r="R150" s="26">
        <f>IF(COUNT(J150,M150)&gt;2,"out",MAX(K150,N150,Q150))</f>
        <v>0</v>
      </c>
      <c r="S150" s="33"/>
      <c r="T150" s="34"/>
      <c r="U150" s="35">
        <f>IF(T150&gt;0,0,S150)</f>
        <v>0</v>
      </c>
      <c r="V150" s="12"/>
      <c r="W150" s="34"/>
      <c r="X150" s="35">
        <f>IF(W150&gt;0,0,V150)</f>
        <v>0</v>
      </c>
      <c r="Y150" s="12"/>
      <c r="Z150" s="34"/>
      <c r="AA150" s="35">
        <f>IF(Z150&gt;0,0,Y150)</f>
        <v>0</v>
      </c>
      <c r="AB150" s="26">
        <f>MAX(U150,X150,AA150)</f>
        <v>0</v>
      </c>
      <c r="AC150" s="75">
        <f>SUM(AB150,R150)</f>
        <v>0</v>
      </c>
      <c r="AD150" s="12"/>
      <c r="AE150" s="34"/>
      <c r="AF150" s="35">
        <f>IF(AE150&gt;0,0,AD150)</f>
        <v>0</v>
      </c>
      <c r="AG150" s="12"/>
      <c r="AH150" s="34"/>
      <c r="AI150" s="35">
        <f>IF(AH150&gt;0,0,AG150)</f>
        <v>0</v>
      </c>
      <c r="AJ150" s="12"/>
      <c r="AK150" s="34"/>
      <c r="AL150" s="35">
        <f>IF(AK150&gt;0,0,AJ150)</f>
        <v>0</v>
      </c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/>
      <c r="AS150" s="65"/>
      <c r="AT150" s="65"/>
    </row>
    <row r="151" spans="1:46" s="38" customFormat="1" ht="12.75">
      <c r="A151" s="30"/>
      <c r="B151" s="34"/>
      <c r="C151" s="42"/>
      <c r="D151" s="70">
        <f>C151/2.2046</f>
        <v>0</v>
      </c>
      <c r="E151" s="84"/>
      <c r="F151" s="44"/>
      <c r="G151" s="45"/>
      <c r="H151" s="43"/>
      <c r="I151" s="12"/>
      <c r="J151" s="34"/>
      <c r="K151" s="35">
        <f>IF(J151&gt;0,0,I151)</f>
        <v>0</v>
      </c>
      <c r="L151" s="12"/>
      <c r="M151" s="34"/>
      <c r="N151" s="35">
        <f>IF(M151&gt;0,0,L151)</f>
        <v>0</v>
      </c>
      <c r="O151" s="12"/>
      <c r="P151" s="34"/>
      <c r="Q151" s="35">
        <f>IF(P151&gt;0,0,O151)</f>
        <v>0</v>
      </c>
      <c r="R151" s="26">
        <f>IF(COUNT(J151,M151)&gt;2,"out",MAX(K151,N151,Q151))</f>
        <v>0</v>
      </c>
      <c r="S151" s="33"/>
      <c r="T151" s="34"/>
      <c r="U151" s="35">
        <f>IF(T151&gt;0,0,S151)</f>
        <v>0</v>
      </c>
      <c r="V151" s="12"/>
      <c r="W151" s="34"/>
      <c r="X151" s="35">
        <f>IF(W151&gt;0,0,V151)</f>
        <v>0</v>
      </c>
      <c r="Y151" s="12"/>
      <c r="Z151" s="34"/>
      <c r="AA151" s="35">
        <f>IF(Z151&gt;0,0,Y151)</f>
        <v>0</v>
      </c>
      <c r="AB151" s="26">
        <f>MAX(U151,X151,AA151)</f>
        <v>0</v>
      </c>
      <c r="AC151" s="75">
        <f>SUM(AB151,R151)</f>
        <v>0</v>
      </c>
      <c r="AD151" s="12"/>
      <c r="AE151" s="34"/>
      <c r="AF151" s="35">
        <f>IF(AE151&gt;0,0,AD151)</f>
        <v>0</v>
      </c>
      <c r="AG151" s="12"/>
      <c r="AH151" s="34"/>
      <c r="AI151" s="35">
        <f>IF(AH151&gt;0,0,AG151)</f>
        <v>0</v>
      </c>
      <c r="AJ151" s="12"/>
      <c r="AK151" s="34"/>
      <c r="AL151" s="35">
        <f>IF(AK151&gt;0,0,AJ151)</f>
        <v>0</v>
      </c>
      <c r="AM151" s="26">
        <f>MAX(AF151,AI151,AL151)</f>
        <v>0</v>
      </c>
      <c r="AN151" s="36">
        <f>(AM151+AB151+R151)</f>
        <v>0</v>
      </c>
      <c r="AO151" s="17">
        <f>(AN151/2.2046)</f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2.75">
      <c r="A152" s="28"/>
      <c r="B152" s="34"/>
      <c r="C152" s="42"/>
      <c r="D152" s="70">
        <f>C152/2.2046</f>
        <v>0</v>
      </c>
      <c r="E152" s="115"/>
      <c r="F152" s="57"/>
      <c r="G152" s="43"/>
      <c r="H152" s="11"/>
      <c r="I152" s="33"/>
      <c r="J152" s="34"/>
      <c r="K152" s="35">
        <f>IF(J152&gt;0,0,I152)</f>
        <v>0</v>
      </c>
      <c r="L152" s="12"/>
      <c r="M152" s="34"/>
      <c r="N152" s="35">
        <f>IF(M152&gt;0,0,L152)</f>
        <v>0</v>
      </c>
      <c r="O152" s="12"/>
      <c r="P152" s="34"/>
      <c r="Q152" s="35">
        <f>IF(P152&gt;0,0,O152)</f>
        <v>0</v>
      </c>
      <c r="R152" s="26">
        <f>IF(COUNT(J152,M152)&gt;2,"out",MAX(K152,N152,Q152))</f>
        <v>0</v>
      </c>
      <c r="S152" s="33"/>
      <c r="T152" s="34"/>
      <c r="U152" s="35">
        <f>IF(T152&gt;0,0,S152)</f>
        <v>0</v>
      </c>
      <c r="V152" s="12"/>
      <c r="W152" s="34"/>
      <c r="X152" s="35">
        <f>IF(W152&gt;0,0,V152)</f>
        <v>0</v>
      </c>
      <c r="Y152" s="12"/>
      <c r="Z152" s="34"/>
      <c r="AA152" s="35">
        <f>IF(Z152&gt;0,0,Y152)</f>
        <v>0</v>
      </c>
      <c r="AB152" s="26">
        <f>MAX(U152,X152,AA152)</f>
        <v>0</v>
      </c>
      <c r="AC152" s="75">
        <f>SUM(AB152,R152)</f>
        <v>0</v>
      </c>
      <c r="AD152" s="12"/>
      <c r="AE152" s="34"/>
      <c r="AF152" s="35">
        <f>IF(AE152&gt;0,0,AD152)</f>
        <v>0</v>
      </c>
      <c r="AG152" s="12"/>
      <c r="AH152" s="34"/>
      <c r="AI152" s="35">
        <f>IF(AH152&gt;0,0,AG152)</f>
        <v>0</v>
      </c>
      <c r="AJ152" s="12"/>
      <c r="AK152" s="34"/>
      <c r="AL152" s="35">
        <f>IF(AK152&gt;0,0,AJ152)</f>
        <v>0</v>
      </c>
      <c r="AM152" s="26">
        <f>MAX(AF152,AI152,AL152)</f>
        <v>0</v>
      </c>
      <c r="AN152" s="36">
        <f>(AM152+AB152+R152)</f>
        <v>0</v>
      </c>
      <c r="AO152" s="17">
        <f>(AN152/2.2046)</f>
        <v>0</v>
      </c>
      <c r="AP152" s="37">
        <f>(AN152*E152)</f>
        <v>0</v>
      </c>
      <c r="AQ152" s="48">
        <f>IF(F152&gt;0,AP152*F152,AN152*E152)</f>
        <v>0</v>
      </c>
      <c r="AR152" s="34"/>
      <c r="AS152" s="65"/>
      <c r="AT152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20,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Jason Alderman</cp:lastModifiedBy>
  <cp:lastPrinted>2008-03-20T15:48:26Z</cp:lastPrinted>
  <dcterms:created xsi:type="dcterms:W3CDTF">2002-11-02T02:56:58Z</dcterms:created>
  <dcterms:modified xsi:type="dcterms:W3CDTF">2008-03-20T15:49:57Z</dcterms:modified>
  <cp:category/>
  <cp:version/>
  <cp:contentType/>
  <cp:contentStatus/>
</cp:coreProperties>
</file>